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Trip Closeout Template" sheetId="1" r:id="rId1"/>
    <sheet name="Itemized Trip Leader Expenses" sheetId="2" r:id="rId2"/>
  </sheets>
  <definedNames>
    <definedName name="_xlnm.Print_Area" localSheetId="1">'Itemized Trip Leader Expenses'!$A$1:$F$29</definedName>
    <definedName name="_xlnm.Print_Area" localSheetId="0">'Trip Closeout Template'!$A$1:$I$139</definedName>
  </definedNames>
  <calcPr calcId="145621" iterateDelta="1E-4"/>
</workbook>
</file>

<file path=xl/calcChain.xml><?xml version="1.0" encoding="utf-8"?>
<calcChain xmlns="http://schemas.openxmlformats.org/spreadsheetml/2006/main">
  <c r="G71" i="1" l="1"/>
  <c r="G82" i="1" l="1"/>
  <c r="G135" i="1" s="1"/>
  <c r="F80" i="1"/>
  <c r="F79" i="1"/>
  <c r="F78" i="1"/>
  <c r="F77" i="1"/>
  <c r="F76" i="1"/>
  <c r="F75" i="1"/>
  <c r="G80" i="1" l="1"/>
  <c r="G126" i="1" l="1"/>
  <c r="G116" i="1"/>
  <c r="G102" i="1"/>
  <c r="G95" i="1"/>
  <c r="G131" i="1" l="1"/>
  <c r="G136" i="1" s="1"/>
  <c r="G129" i="1"/>
  <c r="C25" i="2"/>
  <c r="C12" i="2"/>
  <c r="C28" i="2" l="1"/>
  <c r="G79" i="1"/>
  <c r="G78" i="1"/>
  <c r="G77" i="1"/>
  <c r="G76" i="1"/>
  <c r="G75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G10" i="1"/>
  <c r="G63" i="1" l="1"/>
  <c r="G67" i="1" s="1"/>
  <c r="G64" i="1"/>
  <c r="G138" i="1" s="1"/>
  <c r="G84" i="1" l="1"/>
  <c r="G137" i="1"/>
  <c r="G139" i="1" s="1"/>
</calcChain>
</file>

<file path=xl/sharedStrings.xml><?xml version="1.0" encoding="utf-8"?>
<sst xmlns="http://schemas.openxmlformats.org/spreadsheetml/2006/main" count="145" uniqueCount="113">
  <si>
    <t>Fun Ski Trip</t>
  </si>
  <si>
    <t>Trip Date:</t>
  </si>
  <si>
    <t>Trip Leaders:</t>
  </si>
  <si>
    <t>Trip Leader A</t>
  </si>
  <si>
    <t>Trip Leader B</t>
  </si>
  <si>
    <t>Instructions:</t>
  </si>
  <si>
    <t>Export the online purchases to populate the participant list for name and order ID.</t>
  </si>
  <si>
    <t>Manual Registrations, Trip Leaders, Paper applications and checks will need to be entered manually</t>
  </si>
  <si>
    <t>Last Name</t>
  </si>
  <si>
    <t>First Name</t>
  </si>
  <si>
    <t>Quantity</t>
  </si>
  <si>
    <t>Unity Price</t>
  </si>
  <si>
    <t>Order ID</t>
  </si>
  <si>
    <t>Paypal $</t>
  </si>
  <si>
    <t>Notes</t>
  </si>
  <si>
    <t>Snow</t>
  </si>
  <si>
    <t>Joe</t>
  </si>
  <si>
    <t>Ski</t>
  </si>
  <si>
    <t>Jane</t>
  </si>
  <si>
    <t>Family</t>
  </si>
  <si>
    <t>Skiers</t>
  </si>
  <si>
    <t>Total:</t>
  </si>
  <si>
    <t>Paypal:</t>
  </si>
  <si>
    <t>Paypal Trans</t>
  </si>
  <si>
    <t>Qty</t>
  </si>
  <si>
    <t>Paypal Income</t>
  </si>
  <si>
    <t>(Summary of Above)</t>
  </si>
  <si>
    <t>Description</t>
  </si>
  <si>
    <t>Amount</t>
  </si>
  <si>
    <t>Online Payments</t>
  </si>
  <si>
    <t>Total ALL Paypal Income</t>
  </si>
  <si>
    <t>Should Equal Paypal Line Above</t>
  </si>
  <si>
    <t>Paypal Expenses</t>
  </si>
  <si>
    <t>Match Transaction Forms</t>
  </si>
  <si>
    <t>Paypal Refund Requests (Income)</t>
  </si>
  <si>
    <t>Refund Amt</t>
  </si>
  <si>
    <t>Paypal Fee Refund</t>
  </si>
  <si>
    <t>Refund the “Refund Amount”</t>
  </si>
  <si>
    <t>No Show Snow Joe</t>
  </si>
  <si>
    <t>No Show Snow Jane</t>
  </si>
  <si>
    <t xml:space="preserve"> </t>
  </si>
  <si>
    <t>Other Income/Refunds for Expense Activities</t>
  </si>
  <si>
    <t>Date</t>
  </si>
  <si>
    <t>Check No.</t>
  </si>
  <si>
    <t>Other Income</t>
  </si>
  <si>
    <t>Check Paid to Club</t>
  </si>
  <si>
    <t>Antique Al Check Payment for membership/trip payments/picnic</t>
  </si>
  <si>
    <t>Phasing Out Check Payments</t>
  </si>
  <si>
    <t>Other Expenses/Refunds for Income Activities</t>
  </si>
  <si>
    <t>Bus Payment</t>
  </si>
  <si>
    <t>Lift Tickets</t>
  </si>
  <si>
    <t>Trip Leader - Advance Funds</t>
  </si>
  <si>
    <t>Check Refund Requests</t>
  </si>
  <si>
    <t xml:space="preserve">Total ALL Other Income /Checks </t>
  </si>
  <si>
    <t>Total ALL Other Expenses /Checks</t>
  </si>
  <si>
    <t>Total Income</t>
  </si>
  <si>
    <t>Total</t>
  </si>
  <si>
    <t>Paypal + Other</t>
  </si>
  <si>
    <t>Total Expense</t>
  </si>
  <si>
    <t>Net (Income – Expense)</t>
  </si>
  <si>
    <t>Trip Leader:  Joe Snow</t>
  </si>
  <si>
    <t>Payments to Trip Leader</t>
  </si>
  <si>
    <t>Trip Leader Advance, Check 1234</t>
  </si>
  <si>
    <t>Total Payments to Trip Leader</t>
  </si>
  <si>
    <t>Description of Expenses</t>
  </si>
  <si>
    <t>Cost</t>
  </si>
  <si>
    <t>Bus Driver Tip</t>
  </si>
  <si>
    <t>Food</t>
  </si>
  <si>
    <t>Supplies</t>
  </si>
  <si>
    <t>Total Trip leader Expenses</t>
  </si>
  <si>
    <t>Refunds for Expense Activities</t>
  </si>
  <si>
    <t>Other Expenses</t>
  </si>
  <si>
    <t>Refunds for Income Activities</t>
  </si>
  <si>
    <t>Total Other Income</t>
  </si>
  <si>
    <t>Total Refunds for Expense Activities</t>
  </si>
  <si>
    <t>Total Other Expenses</t>
  </si>
  <si>
    <t>Total Refunds for income Activities</t>
  </si>
  <si>
    <t>***Gray Colored Cells are automatically calculated***</t>
  </si>
  <si>
    <t>&gt;&gt;&gt;&gt;&gt;&gt;&gt;&gt;&gt;&gt;&gt;&gt;&gt;&gt;&gt;&gt;&gt;&gt;&gt;&gt;&gt;&gt;&gt;&gt;&gt;&gt;</t>
  </si>
  <si>
    <r>
      <t xml:space="preserve">Trip Leader - </t>
    </r>
    <r>
      <rPr>
        <b/>
        <sz val="11"/>
        <color rgb="FF000000"/>
        <rFont val="Arial"/>
        <family val="2"/>
      </rPr>
      <t>Unused</t>
    </r>
    <r>
      <rPr>
        <sz val="11"/>
        <color rgb="FF000000"/>
        <rFont val="Arial"/>
        <family val="2"/>
      </rPr>
      <t xml:space="preserve"> Advance Funds - money owed to club</t>
    </r>
  </si>
  <si>
    <r>
      <t xml:space="preserve">Trip Leader - </t>
    </r>
    <r>
      <rPr>
        <b/>
        <sz val="11"/>
        <color rgb="FF000000"/>
        <rFont val="Arial"/>
        <family val="2"/>
      </rPr>
      <t>Additional</t>
    </r>
    <r>
      <rPr>
        <sz val="11"/>
        <color rgb="FF000000"/>
        <rFont val="Arial"/>
        <family val="2"/>
      </rPr>
      <t xml:space="preserve"> Expenses - money owed to trip leader</t>
    </r>
  </si>
  <si>
    <t>Antique Al No Show Check (if originally paid by check)</t>
  </si>
  <si>
    <t>Total Owed to Trip Leader or Club (Expense – Payments)</t>
  </si>
  <si>
    <t>No Show Family of Skiers 1</t>
  </si>
  <si>
    <t>DO NOT DELETE THIS LINE - change amount as needed</t>
  </si>
  <si>
    <t>Paypal payment refunds must be requested within 180 days of online transaction date to avoid fees</t>
  </si>
  <si>
    <t>&gt;&gt;&gt;&gt;&gt;&gt;&gt;&gt;&gt;</t>
  </si>
  <si>
    <t>Paypal Fees transferred to "Paypal Fees" bank account</t>
  </si>
  <si>
    <t>Total NET Paypal Income</t>
  </si>
  <si>
    <t>Total All paypal Income - Refund Amount</t>
  </si>
  <si>
    <t>Treasurer info:  Transfer to  Checking (if procedure changes from monthly paypal report transfers)</t>
  </si>
  <si>
    <t>Vendor Refunds (weeklong trips)</t>
  </si>
  <si>
    <t>Bus overpayment reimbursement</t>
  </si>
  <si>
    <t>Bus Deposit (% per contract)</t>
  </si>
  <si>
    <r>
      <rPr>
        <b/>
        <sz val="11"/>
        <color rgb="FF000000"/>
        <rFont val="Arial"/>
        <family val="2"/>
      </rPr>
      <t>Note:  Enter amount (without "-" sign) manually</t>
    </r>
    <r>
      <rPr>
        <sz val="11"/>
        <color rgb="FF000000"/>
        <rFont val="Arial"/>
        <family val="2"/>
      </rPr>
      <t>; Go to itemized Trip Leader Expenses tab (C28) for money owed to the club</t>
    </r>
  </si>
  <si>
    <r>
      <t xml:space="preserve">Note:  Enter amount (without "-" sign) manually from Itemized Trip Leader Expenses tab (C28) </t>
    </r>
    <r>
      <rPr>
        <sz val="11"/>
        <color rgb="FF000000"/>
        <rFont val="Arial"/>
        <family val="2"/>
      </rPr>
      <t xml:space="preserve">for money owed to the club </t>
    </r>
  </si>
  <si>
    <t>Itemized Expenses Paid by Trip Leader.  Required for Refund Check Requests.  These should match any receipts.</t>
  </si>
  <si>
    <t>Lift tickets (injury only) and room availability changes; refunds to participants done separately</t>
  </si>
  <si>
    <r>
      <t xml:space="preserve">Note:  Enter amount manually; </t>
    </r>
    <r>
      <rPr>
        <sz val="11"/>
        <color rgb="FF000000"/>
        <rFont val="Arial"/>
        <family val="2"/>
      </rPr>
      <t xml:space="preserve"> Go to itemized Trip Leader Expenses tab (C28)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for money owed to the trip leader</t>
    </r>
  </si>
  <si>
    <t>Trip Income (or Loss)</t>
  </si>
  <si>
    <t>Total Net</t>
  </si>
  <si>
    <t>Paypal Income - Non-Recoverable Transaction Fees Expenses</t>
  </si>
  <si>
    <t>Matches website</t>
  </si>
  <si>
    <t>Other</t>
  </si>
  <si>
    <t>Estimated Paypal Fees (fees) &amp; Paypal eliminated refund fees in 2020</t>
  </si>
  <si>
    <t>Paypal eliminated refund fees in 2020</t>
  </si>
  <si>
    <t>Enter amount manually in Trip Leader - Advance Funds line on trip closeout template</t>
  </si>
  <si>
    <t>Estimated Paypal Fees</t>
  </si>
  <si>
    <r>
      <t>If Payments are more than Expenses, money owed to club (</t>
    </r>
    <r>
      <rPr>
        <b/>
        <sz val="11"/>
        <color rgb="FF000000"/>
        <rFont val="Arial"/>
        <family val="2"/>
      </rPr>
      <t>minus amount</t>
    </r>
    <r>
      <rPr>
        <sz val="11"/>
        <color rgb="FF000000"/>
        <rFont val="Arial"/>
        <family val="2"/>
      </rPr>
      <t>)</t>
    </r>
  </si>
  <si>
    <t>If Payments are less than Expenses, money owed to trip leader.</t>
  </si>
  <si>
    <t>Estimated Paypal Fees (3.49%)</t>
  </si>
  <si>
    <t>3.49% plus 0.49 per trans</t>
  </si>
  <si>
    <t>Revised 6/24/19 &amp; 6/3/21 &amp; 3/9/22 &amp; 8/31/22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</si>
</sst>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$#,##0"/>
    <numFmt numFmtId="165" formatCode="mm/dd/yy"/>
    <numFmt numFmtId="166" formatCode="[$$-409]#,##0.00;[Red]\-[$$-409]#,##0.00"/>
    <numFmt numFmtId="167" formatCode="\$#,##0.00"/>
    <numFmt numFmtId="168" formatCode="&quot;$&quot;#,##0.00"/>
    <numFmt numFmtId="169" formatCode="[$$-409]#,##0.00"/>
  </numFmts>
  <fonts count="2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DejaVu Sans"/>
      <family val="2"/>
    </font>
    <font>
      <sz val="11"/>
      <color rgb="FF333333"/>
      <name val="Arial"/>
      <family val="2"/>
    </font>
    <font>
      <b/>
      <sz val="18"/>
      <color rgb="FF1F497D"/>
      <name val="Cambria"/>
      <family val="2"/>
    </font>
    <font>
      <u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name val="Lohit Hindi"/>
      <family val="2"/>
    </font>
    <font>
      <sz val="11"/>
      <color rgb="FFFF0000"/>
      <name val="Lohit Hindi"/>
      <family val="2"/>
    </font>
    <font>
      <sz val="11"/>
      <color rgb="FF000000"/>
      <name val="DejaVu Sans"/>
      <family val="2"/>
    </font>
    <font>
      <sz val="11"/>
      <color theme="0"/>
      <name val="Arial"/>
      <family val="2"/>
    </font>
    <font>
      <b/>
      <sz val="11"/>
      <name val="Lohit Hindi"/>
    </font>
    <font>
      <b/>
      <sz val="11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DejaVu Sans"/>
      <family val="2"/>
    </font>
    <font>
      <b/>
      <sz val="11"/>
      <name val="DejaVu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E6E6E6"/>
      </patternFill>
    </fill>
    <fill>
      <patternFill patternType="solid">
        <fgColor rgb="FFE6E6E6"/>
        <bgColor rgb="FFFFFFFF"/>
      </patternFill>
    </fill>
    <fill>
      <patternFill patternType="solid">
        <fgColor rgb="FFCCCCCC"/>
        <bgColor rgb="FFC0C0C0"/>
      </patternFill>
    </fill>
    <fill>
      <patternFill patternType="solid">
        <fgColor rgb="FFCCCCFF"/>
        <bgColor rgb="FFCCCCCC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FF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</borders>
  <cellStyleXfs count="2">
    <xf numFmtId="0" fontId="0" fillId="0" borderId="0"/>
    <xf numFmtId="0" fontId="5" fillId="0" borderId="0"/>
  </cellStyleXfs>
  <cellXfs count="18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2" xfId="0" applyBorder="1"/>
    <xf numFmtId="165" fontId="2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2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 applyAlignment="1">
      <alignment horizontal="left" vertical="center" wrapText="1" indent="1"/>
    </xf>
    <xf numFmtId="166" fontId="2" fillId="0" borderId="1" xfId="0" applyNumberFormat="1" applyFont="1" applyBorder="1"/>
    <xf numFmtId="166" fontId="2" fillId="4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0" xfId="0" applyFont="1" applyFill="1" applyBorder="1"/>
    <xf numFmtId="0" fontId="4" fillId="0" borderId="1" xfId="0" applyFont="1" applyBorder="1" applyAlignment="1">
      <alignment horizontal="left" vertical="center" wrapText="1" indent="1"/>
    </xf>
    <xf numFmtId="0" fontId="2" fillId="0" borderId="0" xfId="0" applyFont="1" applyBorder="1"/>
    <xf numFmtId="166" fontId="4" fillId="0" borderId="1" xfId="0" applyNumberFormat="1" applyFont="1" applyBorder="1" applyAlignment="1">
      <alignment horizontal="left" vertical="center" wrapText="1" indent="1"/>
    </xf>
    <xf numFmtId="0" fontId="6" fillId="0" borderId="1" xfId="1" applyFont="1" applyBorder="1" applyAlignment="1" applyProtection="1">
      <alignment horizontal="left" vertical="center" wrapText="1" indent="1"/>
    </xf>
    <xf numFmtId="0" fontId="7" fillId="0" borderId="1" xfId="0" applyFont="1" applyBorder="1"/>
    <xf numFmtId="0" fontId="8" fillId="0" borderId="1" xfId="1" applyFont="1" applyBorder="1" applyAlignment="1" applyProtection="1">
      <alignment horizontal="left" vertical="center"/>
    </xf>
    <xf numFmtId="0" fontId="8" fillId="0" borderId="1" xfId="0" applyFont="1" applyBorder="1" applyAlignment="1"/>
    <xf numFmtId="0" fontId="1" fillId="5" borderId="0" xfId="0" applyFont="1" applyFill="1" applyBorder="1"/>
    <xf numFmtId="0" fontId="1" fillId="5" borderId="1" xfId="0" applyFont="1" applyFill="1" applyBorder="1" applyAlignment="1">
      <alignment horizontal="right"/>
    </xf>
    <xf numFmtId="166" fontId="1" fillId="5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1" fillId="6" borderId="1" xfId="0" applyFont="1" applyFill="1" applyBorder="1"/>
    <xf numFmtId="0" fontId="2" fillId="6" borderId="1" xfId="0" applyFont="1" applyFill="1" applyBorder="1"/>
    <xf numFmtId="166" fontId="4" fillId="5" borderId="1" xfId="0" applyNumberFormat="1" applyFont="1" applyFill="1" applyBorder="1"/>
    <xf numFmtId="164" fontId="1" fillId="6" borderId="1" xfId="0" applyNumberFormat="1" applyFont="1" applyFill="1" applyBorder="1"/>
    <xf numFmtId="0" fontId="2" fillId="0" borderId="4" xfId="0" applyFont="1" applyBorder="1"/>
    <xf numFmtId="166" fontId="4" fillId="4" borderId="1" xfId="0" applyNumberFormat="1" applyFont="1" applyFill="1" applyBorder="1"/>
    <xf numFmtId="0" fontId="0" fillId="0" borderId="5" xfId="0" applyBorder="1"/>
    <xf numFmtId="0" fontId="9" fillId="7" borderId="6" xfId="0" applyFont="1" applyFill="1" applyBorder="1" applyAlignment="1">
      <alignment wrapText="1"/>
    </xf>
    <xf numFmtId="0" fontId="9" fillId="7" borderId="4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7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7" fontId="2" fillId="0" borderId="4" xfId="0" applyNumberFormat="1" applyFont="1" applyBorder="1"/>
    <xf numFmtId="0" fontId="2" fillId="0" borderId="6" xfId="0" applyFont="1" applyBorder="1"/>
    <xf numFmtId="166" fontId="2" fillId="0" borderId="4" xfId="0" applyNumberFormat="1" applyFont="1" applyBorder="1"/>
    <xf numFmtId="166" fontId="2" fillId="4" borderId="5" xfId="0" applyNumberFormat="1" applyFont="1" applyFill="1" applyBorder="1"/>
    <xf numFmtId="167" fontId="2" fillId="4" borderId="4" xfId="0" applyNumberFormat="1" applyFont="1" applyFill="1" applyBorder="1" applyAlignment="1">
      <alignment horizontal="right"/>
    </xf>
    <xf numFmtId="0" fontId="10" fillId="0" borderId="1" xfId="0" applyFont="1" applyBorder="1"/>
    <xf numFmtId="0" fontId="1" fillId="6" borderId="1" xfId="0" applyFont="1" applyFill="1" applyBorder="1" applyAlignment="1">
      <alignment wrapText="1"/>
    </xf>
    <xf numFmtId="0" fontId="2" fillId="0" borderId="8" xfId="0" applyFont="1" applyBorder="1"/>
    <xf numFmtId="168" fontId="2" fillId="0" borderId="1" xfId="0" applyNumberFormat="1" applyFont="1" applyBorder="1"/>
    <xf numFmtId="0" fontId="1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2" xfId="0" applyFont="1" applyBorder="1"/>
    <xf numFmtId="14" fontId="2" fillId="0" borderId="7" xfId="0" applyNumberFormat="1" applyFont="1" applyBorder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/>
    <xf numFmtId="0" fontId="2" fillId="0" borderId="4" xfId="0" applyFont="1" applyBorder="1" applyAlignment="1">
      <alignment wrapText="1"/>
    </xf>
    <xf numFmtId="0" fontId="14" fillId="0" borderId="4" xfId="0" applyFont="1" applyBorder="1"/>
    <xf numFmtId="0" fontId="10" fillId="0" borderId="4" xfId="0" applyFont="1" applyBorder="1"/>
    <xf numFmtId="0" fontId="2" fillId="0" borderId="3" xfId="0" applyFont="1" applyBorder="1"/>
    <xf numFmtId="167" fontId="2" fillId="0" borderId="7" xfId="0" applyNumberFormat="1" applyFont="1" applyBorder="1" applyAlignment="1">
      <alignment horizontal="right"/>
    </xf>
    <xf numFmtId="0" fontId="1" fillId="6" borderId="6" xfId="0" applyFont="1" applyFill="1" applyBorder="1"/>
    <xf numFmtId="0" fontId="2" fillId="6" borderId="7" xfId="0" applyFont="1" applyFill="1" applyBorder="1"/>
    <xf numFmtId="0" fontId="2" fillId="6" borderId="5" xfId="0" applyFont="1" applyFill="1" applyBorder="1"/>
    <xf numFmtId="0" fontId="1" fillId="6" borderId="7" xfId="0" applyFont="1" applyFill="1" applyBorder="1"/>
    <xf numFmtId="0" fontId="0" fillId="0" borderId="13" xfId="0" applyBorder="1"/>
    <xf numFmtId="164" fontId="2" fillId="0" borderId="0" xfId="0" applyNumberFormat="1" applyFont="1" applyBorder="1"/>
    <xf numFmtId="0" fontId="1" fillId="0" borderId="0" xfId="0" applyFont="1"/>
    <xf numFmtId="0" fontId="2" fillId="0" borderId="0" xfId="0" applyFont="1"/>
    <xf numFmtId="166" fontId="2" fillId="0" borderId="0" xfId="0" applyNumberFormat="1" applyFont="1"/>
    <xf numFmtId="166" fontId="1" fillId="0" borderId="0" xfId="0" applyNumberFormat="1" applyFont="1"/>
    <xf numFmtId="167" fontId="2" fillId="0" borderId="11" xfId="0" applyNumberFormat="1" applyFont="1" applyBorder="1" applyAlignment="1">
      <alignment horizontal="right"/>
    </xf>
    <xf numFmtId="0" fontId="2" fillId="5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right"/>
    </xf>
    <xf numFmtId="0" fontId="11" fillId="0" borderId="20" xfId="0" applyFont="1" applyBorder="1"/>
    <xf numFmtId="164" fontId="2" fillId="0" borderId="16" xfId="0" applyNumberFormat="1" applyFont="1" applyBorder="1" applyAlignment="1">
      <alignment horizontal="right"/>
    </xf>
    <xf numFmtId="0" fontId="15" fillId="0" borderId="15" xfId="0" applyFont="1" applyFill="1" applyBorder="1"/>
    <xf numFmtId="0" fontId="15" fillId="0" borderId="8" xfId="0" applyFont="1" applyFill="1" applyBorder="1"/>
    <xf numFmtId="167" fontId="15" fillId="0" borderId="14" xfId="0" applyNumberFormat="1" applyFont="1" applyFill="1" applyBorder="1" applyAlignment="1">
      <alignment horizontal="right"/>
    </xf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10" fillId="0" borderId="10" xfId="0" applyFont="1" applyBorder="1"/>
    <xf numFmtId="4" fontId="2" fillId="5" borderId="15" xfId="0" applyNumberFormat="1" applyFont="1" applyFill="1" applyBorder="1" applyAlignment="1">
      <alignment horizontal="right"/>
    </xf>
    <xf numFmtId="168" fontId="2" fillId="5" borderId="15" xfId="0" applyNumberFormat="1" applyFont="1" applyFill="1" applyBorder="1" applyAlignment="1">
      <alignment horizontal="right"/>
    </xf>
    <xf numFmtId="166" fontId="1" fillId="8" borderId="7" xfId="0" applyNumberFormat="1" applyFont="1" applyFill="1" applyBorder="1"/>
    <xf numFmtId="167" fontId="1" fillId="8" borderId="7" xfId="0" applyNumberFormat="1" applyFont="1" applyFill="1" applyBorder="1" applyAlignment="1">
      <alignment horizontal="right"/>
    </xf>
    <xf numFmtId="0" fontId="1" fillId="6" borderId="8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8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0" xfId="0" applyFont="1" applyFill="1" applyBorder="1"/>
    <xf numFmtId="0" fontId="0" fillId="0" borderId="0" xfId="0" applyFill="1" applyBorder="1"/>
    <xf numFmtId="0" fontId="1" fillId="6" borderId="21" xfId="0" applyFont="1" applyFill="1" applyBorder="1" applyAlignment="1">
      <alignment wrapText="1"/>
    </xf>
    <xf numFmtId="0" fontId="1" fillId="6" borderId="0" xfId="0" applyFont="1" applyFill="1" applyBorder="1"/>
    <xf numFmtId="0" fontId="1" fillId="6" borderId="10" xfId="0" applyFont="1" applyFill="1" applyBorder="1"/>
    <xf numFmtId="164" fontId="1" fillId="6" borderId="10" xfId="0" applyNumberFormat="1" applyFont="1" applyFill="1" applyBorder="1"/>
    <xf numFmtId="0" fontId="1" fillId="0" borderId="2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6" fillId="0" borderId="13" xfId="0" applyFont="1" applyBorder="1"/>
    <xf numFmtId="167" fontId="2" fillId="9" borderId="1" xfId="0" applyNumberFormat="1" applyFont="1" applyFill="1" applyBorder="1"/>
    <xf numFmtId="0" fontId="1" fillId="0" borderId="4" xfId="0" applyFont="1" applyBorder="1" applyAlignment="1">
      <alignment wrapText="1"/>
    </xf>
    <xf numFmtId="0" fontId="2" fillId="0" borderId="22" xfId="0" applyFont="1" applyBorder="1" applyAlignment="1">
      <alignment horizontal="right"/>
    </xf>
    <xf numFmtId="0" fontId="2" fillId="0" borderId="20" xfId="0" applyFont="1" applyBorder="1"/>
    <xf numFmtId="0" fontId="1" fillId="0" borderId="4" xfId="0" applyFont="1" applyBorder="1" applyAlignment="1">
      <alignment horizontal="left"/>
    </xf>
    <xf numFmtId="167" fontId="2" fillId="9" borderId="20" xfId="0" applyNumberFormat="1" applyFont="1" applyFill="1" applyBorder="1" applyAlignment="1">
      <alignment horizontal="right"/>
    </xf>
    <xf numFmtId="167" fontId="2" fillId="0" borderId="20" xfId="0" applyNumberFormat="1" applyFont="1" applyFill="1" applyBorder="1" applyAlignment="1">
      <alignment horizontal="right"/>
    </xf>
    <xf numFmtId="0" fontId="2" fillId="5" borderId="14" xfId="0" applyFont="1" applyFill="1" applyBorder="1"/>
    <xf numFmtId="0" fontId="1" fillId="5" borderId="8" xfId="0" applyFont="1" applyFill="1" applyBorder="1"/>
    <xf numFmtId="0" fontId="18" fillId="0" borderId="1" xfId="0" applyFont="1" applyBorder="1"/>
    <xf numFmtId="0" fontId="19" fillId="9" borderId="1" xfId="0" applyFont="1" applyFill="1" applyBorder="1"/>
    <xf numFmtId="0" fontId="18" fillId="9" borderId="1" xfId="0" applyFont="1" applyFill="1" applyBorder="1"/>
    <xf numFmtId="0" fontId="1" fillId="0" borderId="11" xfId="0" applyFont="1" applyBorder="1" applyAlignment="1">
      <alignment horizontal="left"/>
    </xf>
    <xf numFmtId="0" fontId="11" fillId="0" borderId="4" xfId="0" applyFont="1" applyBorder="1"/>
    <xf numFmtId="0" fontId="2" fillId="6" borderId="23" xfId="0" applyFont="1" applyFill="1" applyBorder="1"/>
    <xf numFmtId="0" fontId="2" fillId="6" borderId="24" xfId="0" applyFont="1" applyFill="1" applyBorder="1"/>
    <xf numFmtId="0" fontId="1" fillId="6" borderId="24" xfId="0" applyFont="1" applyFill="1" applyBorder="1"/>
    <xf numFmtId="167" fontId="2" fillId="9" borderId="4" xfId="0" applyNumberFormat="1" applyFont="1" applyFill="1" applyBorder="1" applyAlignment="1">
      <alignment horizontal="right"/>
    </xf>
    <xf numFmtId="168" fontId="1" fillId="6" borderId="1" xfId="0" applyNumberFormat="1" applyFont="1" applyFill="1" applyBorder="1"/>
    <xf numFmtId="0" fontId="2" fillId="0" borderId="11" xfId="0" applyFont="1" applyBorder="1"/>
    <xf numFmtId="167" fontId="2" fillId="0" borderId="4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21" xfId="0" applyFont="1" applyBorder="1"/>
    <xf numFmtId="168" fontId="2" fillId="0" borderId="21" xfId="0" applyNumberFormat="1" applyFont="1" applyBorder="1"/>
    <xf numFmtId="0" fontId="2" fillId="0" borderId="26" xfId="0" applyFont="1" applyBorder="1"/>
    <xf numFmtId="0" fontId="10" fillId="0" borderId="21" xfId="0" applyFont="1" applyBorder="1"/>
    <xf numFmtId="0" fontId="10" fillId="0" borderId="28" xfId="0" applyFont="1" applyBorder="1"/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0" fontId="13" fillId="0" borderId="29" xfId="0" applyFont="1" applyBorder="1"/>
    <xf numFmtId="168" fontId="2" fillId="9" borderId="31" xfId="0" applyNumberFormat="1" applyFont="1" applyFill="1" applyBorder="1"/>
    <xf numFmtId="0" fontId="2" fillId="0" borderId="27" xfId="0" applyFont="1" applyBorder="1"/>
    <xf numFmtId="0" fontId="2" fillId="0" borderId="25" xfId="0" applyFont="1" applyBorder="1"/>
    <xf numFmtId="0" fontId="2" fillId="0" borderId="32" xfId="0" applyFont="1" applyBorder="1" applyAlignment="1">
      <alignment horizontal="right"/>
    </xf>
    <xf numFmtId="0" fontId="2" fillId="0" borderId="32" xfId="0" applyFont="1" applyBorder="1"/>
    <xf numFmtId="167" fontId="2" fillId="0" borderId="32" xfId="0" applyNumberFormat="1" applyFont="1" applyBorder="1" applyAlignment="1">
      <alignment horizontal="right"/>
    </xf>
    <xf numFmtId="0" fontId="2" fillId="0" borderId="33" xfId="0" applyFont="1" applyBorder="1"/>
    <xf numFmtId="0" fontId="2" fillId="0" borderId="34" xfId="0" applyFont="1" applyBorder="1" applyAlignment="1">
      <alignment wrapText="1"/>
    </xf>
    <xf numFmtId="0" fontId="2" fillId="0" borderId="35" xfId="0" applyFont="1" applyBorder="1"/>
    <xf numFmtId="0" fontId="2" fillId="0" borderId="32" xfId="0" applyFont="1" applyBorder="1" applyAlignment="1">
      <alignment horizontal="center"/>
    </xf>
    <xf numFmtId="0" fontId="0" fillId="0" borderId="11" xfId="0" applyBorder="1"/>
    <xf numFmtId="0" fontId="9" fillId="7" borderId="21" xfId="0" applyFont="1" applyFill="1" applyBorder="1"/>
    <xf numFmtId="0" fontId="18" fillId="0" borderId="6" xfId="0" applyFont="1" applyBorder="1" applyAlignment="1">
      <alignment wrapText="1"/>
    </xf>
    <xf numFmtId="0" fontId="1" fillId="0" borderId="6" xfId="0" applyFont="1" applyBorder="1" applyAlignment="1">
      <alignment horizontal="left"/>
    </xf>
    <xf numFmtId="164" fontId="18" fillId="0" borderId="1" xfId="0" applyNumberFormat="1" applyFont="1" applyBorder="1"/>
    <xf numFmtId="14" fontId="2" fillId="0" borderId="1" xfId="0" applyNumberFormat="1" applyFont="1" applyBorder="1" applyAlignment="1">
      <alignment horizontal="left"/>
    </xf>
    <xf numFmtId="0" fontId="12" fillId="0" borderId="29" xfId="0" applyFont="1" applyBorder="1"/>
    <xf numFmtId="168" fontId="2" fillId="0" borderId="30" xfId="0" applyNumberFormat="1" applyFont="1" applyBorder="1"/>
    <xf numFmtId="0" fontId="19" fillId="0" borderId="0" xfId="0" applyFont="1" applyFill="1" applyBorder="1"/>
    <xf numFmtId="0" fontId="18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20" fillId="0" borderId="0" xfId="0" applyFont="1" applyFill="1" applyBorder="1"/>
    <xf numFmtId="167" fontId="1" fillId="10" borderId="24" xfId="0" applyNumberFormat="1" applyFont="1" applyFill="1" applyBorder="1" applyAlignment="1">
      <alignment horizontal="right"/>
    </xf>
    <xf numFmtId="167" fontId="1" fillId="10" borderId="7" xfId="0" applyNumberFormat="1" applyFont="1" applyFill="1" applyBorder="1" applyAlignment="1">
      <alignment horizontal="right"/>
    </xf>
    <xf numFmtId="4" fontId="2" fillId="0" borderId="4" xfId="0" applyNumberFormat="1" applyFont="1" applyBorder="1"/>
    <xf numFmtId="0" fontId="11" fillId="0" borderId="24" xfId="0" applyFont="1" applyFill="1" applyBorder="1"/>
    <xf numFmtId="0" fontId="11" fillId="0" borderId="7" xfId="0" applyFont="1" applyFill="1" applyBorder="1"/>
    <xf numFmtId="168" fontId="2" fillId="11" borderId="0" xfId="0" applyNumberFormat="1" applyFont="1" applyFill="1" applyBorder="1"/>
    <xf numFmtId="166" fontId="4" fillId="12" borderId="1" xfId="0" applyNumberFormat="1" applyFont="1" applyFill="1" applyBorder="1"/>
    <xf numFmtId="0" fontId="4" fillId="12" borderId="1" xfId="0" applyFont="1" applyFill="1" applyBorder="1"/>
    <xf numFmtId="167" fontId="9" fillId="7" borderId="1" xfId="0" applyNumberFormat="1" applyFont="1" applyFill="1" applyBorder="1" applyAlignment="1">
      <alignment horizontal="right"/>
    </xf>
    <xf numFmtId="169" fontId="9" fillId="9" borderId="4" xfId="0" applyNumberFormat="1" applyFont="1" applyFill="1" applyBorder="1"/>
    <xf numFmtId="0" fontId="1" fillId="0" borderId="6" xfId="0" applyFont="1" applyBorder="1"/>
    <xf numFmtId="166" fontId="2" fillId="0" borderId="0" xfId="0" applyNumberFormat="1" applyFont="1" applyFill="1"/>
    <xf numFmtId="0" fontId="1" fillId="0" borderId="4" xfId="0" applyFont="1" applyBorder="1"/>
    <xf numFmtId="166" fontId="9" fillId="9" borderId="4" xfId="0" applyNumberFormat="1" applyFont="1" applyFill="1" applyBorder="1"/>
    <xf numFmtId="0" fontId="9" fillId="5" borderId="8" xfId="0" applyFont="1" applyFill="1" applyBorder="1"/>
    <xf numFmtId="0" fontId="9" fillId="5" borderId="14" xfId="0" applyFont="1" applyFill="1" applyBorder="1"/>
    <xf numFmtId="0" fontId="17" fillId="5" borderId="8" xfId="0" applyFont="1" applyFill="1" applyBorder="1"/>
    <xf numFmtId="0" fontId="17" fillId="5" borderId="14" xfId="0" applyFont="1" applyFill="1" applyBorder="1"/>
    <xf numFmtId="0" fontId="9" fillId="2" borderId="8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9"/>
  <sheetViews>
    <sheetView tabSelected="1" workbookViewId="0"/>
  </sheetViews>
  <sheetFormatPr defaultColWidth="14.28515625" defaultRowHeight="15"/>
  <cols>
    <col min="1" max="1" width="35" style="71" customWidth="1"/>
    <col min="2" max="2" width="24.5703125" style="7" customWidth="1"/>
    <col min="3" max="3" width="51.28515625" style="7" customWidth="1"/>
    <col min="4" max="5" width="14.28515625" style="7"/>
    <col min="6" max="6" width="20.5703125" style="7" customWidth="1"/>
    <col min="7" max="7" width="14.28515625" style="7"/>
    <col min="8" max="8" width="14.28515625" style="72"/>
    <col min="9" max="9" width="66.5703125" style="7" customWidth="1"/>
    <col min="10" max="16384" width="14.28515625" style="7"/>
  </cols>
  <sheetData>
    <row r="1" spans="1:1024" s="5" customFormat="1">
      <c r="A1" s="1"/>
      <c r="B1" s="2" t="s">
        <v>0</v>
      </c>
      <c r="C1" s="1"/>
      <c r="D1" s="3"/>
      <c r="E1" s="3"/>
      <c r="F1" s="3"/>
      <c r="G1" s="3"/>
      <c r="H1" s="4"/>
      <c r="I1" s="158" t="s">
        <v>112</v>
      </c>
    </row>
    <row r="2" spans="1:1024">
      <c r="A2" s="1" t="s">
        <v>1</v>
      </c>
      <c r="B2" s="6">
        <v>42370</v>
      </c>
      <c r="C2" s="3"/>
      <c r="D2" s="3"/>
      <c r="E2" s="3"/>
      <c r="F2" s="3"/>
      <c r="G2" s="3"/>
      <c r="H2" s="4"/>
      <c r="I2" s="3"/>
    </row>
    <row r="3" spans="1:1024">
      <c r="A3" s="1" t="s">
        <v>2</v>
      </c>
      <c r="B3" s="2" t="s">
        <v>3</v>
      </c>
      <c r="C3" s="3" t="s">
        <v>4</v>
      </c>
      <c r="D3" s="3"/>
      <c r="E3" s="3"/>
      <c r="F3" s="3"/>
      <c r="G3" s="3"/>
      <c r="H3" s="4"/>
      <c r="I3" s="3"/>
    </row>
    <row r="4" spans="1:1024">
      <c r="A4" s="3"/>
      <c r="B4" s="3"/>
      <c r="C4" s="3"/>
      <c r="D4" s="3"/>
      <c r="E4" s="3"/>
      <c r="F4" s="3"/>
      <c r="G4" s="3"/>
      <c r="H4" s="4"/>
      <c r="I4" s="3"/>
    </row>
    <row r="5" spans="1:1024" s="10" customFormat="1">
      <c r="A5" s="1" t="s">
        <v>5</v>
      </c>
      <c r="B5" s="8" t="s">
        <v>6</v>
      </c>
      <c r="C5" s="1"/>
      <c r="D5" s="1"/>
      <c r="E5" s="1"/>
      <c r="F5" s="1"/>
      <c r="G5" s="1"/>
      <c r="H5" s="9"/>
      <c r="I5" s="1"/>
      <c r="AMJ5" s="7"/>
    </row>
    <row r="6" spans="1:1024" s="10" customFormat="1">
      <c r="A6" s="1"/>
      <c r="B6" s="8" t="s">
        <v>7</v>
      </c>
      <c r="C6" s="1"/>
      <c r="D6" s="1"/>
      <c r="E6" s="1"/>
      <c r="F6" s="1"/>
      <c r="G6" s="1"/>
      <c r="H6" s="9"/>
      <c r="I6" s="1"/>
      <c r="AMJ6" s="7"/>
    </row>
    <row r="7" spans="1:1024" s="10" customFormat="1">
      <c r="A7" s="121" t="s">
        <v>78</v>
      </c>
      <c r="B7" s="122" t="s">
        <v>77</v>
      </c>
      <c r="C7" s="123"/>
      <c r="D7" s="121" t="s">
        <v>86</v>
      </c>
      <c r="E7" s="121" t="s">
        <v>87</v>
      </c>
      <c r="F7" s="121"/>
      <c r="G7" s="121"/>
      <c r="H7" s="157"/>
      <c r="I7" s="1"/>
      <c r="AMJ7" s="7"/>
    </row>
    <row r="8" spans="1:1024">
      <c r="A8" s="3"/>
      <c r="B8" s="3"/>
      <c r="C8" s="3"/>
      <c r="D8" s="3"/>
      <c r="E8" s="3"/>
      <c r="F8" s="3"/>
      <c r="G8" s="3"/>
      <c r="H8" s="4"/>
      <c r="I8" s="3"/>
    </row>
    <row r="9" spans="1:1024">
      <c r="A9" s="3"/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1" t="s">
        <v>13</v>
      </c>
      <c r="H9" s="9"/>
      <c r="I9" s="1" t="s">
        <v>14</v>
      </c>
    </row>
    <row r="10" spans="1:1024" s="17" customFormat="1">
      <c r="A10" s="12">
        <v>1</v>
      </c>
      <c r="B10" s="13" t="s">
        <v>15</v>
      </c>
      <c r="C10" s="13" t="s">
        <v>16</v>
      </c>
      <c r="D10" s="12">
        <v>1</v>
      </c>
      <c r="E10" s="14">
        <v>75</v>
      </c>
      <c r="F10" s="12">
        <v>821</v>
      </c>
      <c r="G10" s="15">
        <f t="shared" ref="G10:G61" si="0">D10*E10</f>
        <v>75</v>
      </c>
      <c r="H10" s="16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MJ10" s="7"/>
    </row>
    <row r="11" spans="1:1024" s="19" customFormat="1">
      <c r="A11" s="3">
        <f t="shared" ref="A11:A59" si="1">A10+1</f>
        <v>2</v>
      </c>
      <c r="B11" s="18" t="s">
        <v>17</v>
      </c>
      <c r="C11" s="18" t="s">
        <v>18</v>
      </c>
      <c r="D11" s="3">
        <v>1</v>
      </c>
      <c r="E11" s="14">
        <v>75</v>
      </c>
      <c r="F11" s="3">
        <v>531</v>
      </c>
      <c r="G11" s="15">
        <f t="shared" si="0"/>
        <v>75</v>
      </c>
      <c r="H11" s="4"/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AMJ11" s="7"/>
    </row>
    <row r="12" spans="1:1024">
      <c r="A12" s="3">
        <f t="shared" si="1"/>
        <v>3</v>
      </c>
      <c r="B12" s="18" t="s">
        <v>19</v>
      </c>
      <c r="C12" s="18" t="s">
        <v>20</v>
      </c>
      <c r="D12" s="3">
        <v>3</v>
      </c>
      <c r="E12" s="14">
        <v>75</v>
      </c>
      <c r="F12" s="3">
        <v>741</v>
      </c>
      <c r="G12" s="15">
        <f t="shared" si="0"/>
        <v>225</v>
      </c>
      <c r="H12" s="4"/>
      <c r="I12" s="3"/>
    </row>
    <row r="13" spans="1:1024">
      <c r="A13" s="3">
        <f t="shared" si="1"/>
        <v>4</v>
      </c>
      <c r="B13" s="18"/>
      <c r="C13" s="18"/>
      <c r="D13" s="3"/>
      <c r="E13" s="14"/>
      <c r="F13" s="3"/>
      <c r="G13" s="15">
        <f t="shared" si="0"/>
        <v>0</v>
      </c>
      <c r="H13" s="4"/>
      <c r="I13" s="3"/>
    </row>
    <row r="14" spans="1:1024">
      <c r="A14" s="3">
        <f t="shared" si="1"/>
        <v>5</v>
      </c>
      <c r="B14" s="18"/>
      <c r="C14" s="18"/>
      <c r="D14" s="3"/>
      <c r="E14" s="14"/>
      <c r="F14" s="3"/>
      <c r="G14" s="15">
        <f t="shared" si="0"/>
        <v>0</v>
      </c>
      <c r="H14" s="4"/>
      <c r="I14" s="3"/>
    </row>
    <row r="15" spans="1:1024">
      <c r="A15" s="3">
        <f t="shared" si="1"/>
        <v>6</v>
      </c>
      <c r="B15" s="18"/>
      <c r="C15" s="18"/>
      <c r="D15" s="3"/>
      <c r="E15" s="14"/>
      <c r="F15" s="3"/>
      <c r="G15" s="15">
        <f t="shared" si="0"/>
        <v>0</v>
      </c>
      <c r="H15" s="4"/>
      <c r="I15" s="3"/>
    </row>
    <row r="16" spans="1:1024">
      <c r="A16" s="3">
        <f t="shared" si="1"/>
        <v>7</v>
      </c>
      <c r="B16" s="18"/>
      <c r="C16" s="18"/>
      <c r="D16" s="3"/>
      <c r="E16" s="14"/>
      <c r="F16" s="3"/>
      <c r="G16" s="15">
        <f t="shared" si="0"/>
        <v>0</v>
      </c>
      <c r="H16" s="4"/>
      <c r="I16" s="3"/>
    </row>
    <row r="17" spans="1:9">
      <c r="A17" s="3">
        <f t="shared" si="1"/>
        <v>8</v>
      </c>
      <c r="B17" s="18"/>
      <c r="C17" s="18"/>
      <c r="D17" s="3"/>
      <c r="E17" s="14"/>
      <c r="F17" s="3"/>
      <c r="G17" s="15">
        <f t="shared" si="0"/>
        <v>0</v>
      </c>
      <c r="H17" s="4"/>
      <c r="I17" s="3"/>
    </row>
    <row r="18" spans="1:9">
      <c r="A18" s="3">
        <f t="shared" si="1"/>
        <v>9</v>
      </c>
      <c r="B18" s="18"/>
      <c r="C18" s="18"/>
      <c r="D18" s="3"/>
      <c r="E18" s="14"/>
      <c r="F18" s="3"/>
      <c r="G18" s="15">
        <f t="shared" si="0"/>
        <v>0</v>
      </c>
      <c r="H18" s="4"/>
      <c r="I18" s="3"/>
    </row>
    <row r="19" spans="1:9">
      <c r="A19" s="3">
        <f t="shared" si="1"/>
        <v>10</v>
      </c>
      <c r="B19" s="18"/>
      <c r="C19" s="18"/>
      <c r="D19" s="3"/>
      <c r="E19" s="14"/>
      <c r="F19" s="3"/>
      <c r="G19" s="15">
        <f t="shared" si="0"/>
        <v>0</v>
      </c>
      <c r="H19" s="4"/>
      <c r="I19" s="3"/>
    </row>
    <row r="20" spans="1:9">
      <c r="A20" s="3">
        <f t="shared" si="1"/>
        <v>11</v>
      </c>
      <c r="B20" s="18"/>
      <c r="C20" s="18"/>
      <c r="D20" s="3"/>
      <c r="E20" s="14"/>
      <c r="F20" s="3"/>
      <c r="G20" s="15">
        <f t="shared" si="0"/>
        <v>0</v>
      </c>
      <c r="H20" s="4"/>
      <c r="I20" s="3"/>
    </row>
    <row r="21" spans="1:9">
      <c r="A21" s="3">
        <f t="shared" si="1"/>
        <v>12</v>
      </c>
      <c r="B21" s="18"/>
      <c r="C21" s="18"/>
      <c r="D21" s="3"/>
      <c r="E21" s="14"/>
      <c r="F21" s="3"/>
      <c r="G21" s="15">
        <f t="shared" si="0"/>
        <v>0</v>
      </c>
      <c r="H21" s="4"/>
      <c r="I21" s="3"/>
    </row>
    <row r="22" spans="1:9">
      <c r="A22" s="3">
        <f t="shared" si="1"/>
        <v>13</v>
      </c>
      <c r="B22" s="18"/>
      <c r="C22" s="18"/>
      <c r="D22" s="3"/>
      <c r="E22" s="14"/>
      <c r="F22" s="3"/>
      <c r="G22" s="15">
        <f t="shared" si="0"/>
        <v>0</v>
      </c>
      <c r="H22" s="4"/>
      <c r="I22" s="3"/>
    </row>
    <row r="23" spans="1:9">
      <c r="A23" s="3">
        <f t="shared" si="1"/>
        <v>14</v>
      </c>
      <c r="B23" s="18"/>
      <c r="C23" s="18"/>
      <c r="D23" s="3"/>
      <c r="E23" s="14"/>
      <c r="F23" s="3"/>
      <c r="G23" s="15">
        <f t="shared" si="0"/>
        <v>0</v>
      </c>
      <c r="H23" s="4"/>
      <c r="I23" s="3"/>
    </row>
    <row r="24" spans="1:9">
      <c r="A24" s="3">
        <f t="shared" si="1"/>
        <v>15</v>
      </c>
      <c r="B24" s="18"/>
      <c r="C24" s="18"/>
      <c r="D24" s="3"/>
      <c r="E24" s="14"/>
      <c r="F24" s="3"/>
      <c r="G24" s="15">
        <f t="shared" si="0"/>
        <v>0</v>
      </c>
      <c r="H24" s="4"/>
      <c r="I24" s="3"/>
    </row>
    <row r="25" spans="1:9">
      <c r="A25" s="3">
        <f t="shared" si="1"/>
        <v>16</v>
      </c>
      <c r="B25" s="18"/>
      <c r="C25" s="18"/>
      <c r="D25" s="3"/>
      <c r="E25" s="14"/>
      <c r="F25" s="3"/>
      <c r="G25" s="15">
        <f t="shared" si="0"/>
        <v>0</v>
      </c>
      <c r="H25" s="4"/>
      <c r="I25" s="3"/>
    </row>
    <row r="26" spans="1:9">
      <c r="A26" s="3">
        <f t="shared" si="1"/>
        <v>17</v>
      </c>
      <c r="B26" s="18"/>
      <c r="C26" s="18"/>
      <c r="D26" s="3"/>
      <c r="E26" s="14"/>
      <c r="F26" s="3"/>
      <c r="G26" s="15">
        <f t="shared" si="0"/>
        <v>0</v>
      </c>
      <c r="H26" s="4"/>
      <c r="I26" s="3"/>
    </row>
    <row r="27" spans="1:9">
      <c r="A27" s="3">
        <f t="shared" si="1"/>
        <v>18</v>
      </c>
      <c r="B27" s="18"/>
      <c r="C27" s="18"/>
      <c r="D27" s="18"/>
      <c r="E27" s="20"/>
      <c r="F27" s="21"/>
      <c r="G27" s="15">
        <f t="shared" si="0"/>
        <v>0</v>
      </c>
      <c r="H27" s="21"/>
      <c r="I27" s="3"/>
    </row>
    <row r="28" spans="1:9">
      <c r="A28" s="3">
        <f t="shared" si="1"/>
        <v>19</v>
      </c>
      <c r="B28" s="18"/>
      <c r="C28" s="18"/>
      <c r="D28" s="18"/>
      <c r="E28" s="20"/>
      <c r="F28" s="21"/>
      <c r="G28" s="15">
        <f t="shared" si="0"/>
        <v>0</v>
      </c>
      <c r="H28" s="21"/>
      <c r="I28" s="3"/>
    </row>
    <row r="29" spans="1:9">
      <c r="A29" s="3">
        <f t="shared" si="1"/>
        <v>20</v>
      </c>
      <c r="B29" s="18"/>
      <c r="C29" s="18"/>
      <c r="D29" s="18"/>
      <c r="E29" s="20"/>
      <c r="F29" s="21"/>
      <c r="G29" s="15">
        <f t="shared" si="0"/>
        <v>0</v>
      </c>
      <c r="H29" s="21"/>
      <c r="I29" s="3"/>
    </row>
    <row r="30" spans="1:9">
      <c r="A30" s="3">
        <f t="shared" si="1"/>
        <v>21</v>
      </c>
      <c r="B30" s="18"/>
      <c r="C30" s="18"/>
      <c r="D30" s="18"/>
      <c r="E30" s="20"/>
      <c r="F30" s="21"/>
      <c r="G30" s="15">
        <f t="shared" si="0"/>
        <v>0</v>
      </c>
      <c r="H30" s="21"/>
      <c r="I30" s="22"/>
    </row>
    <row r="31" spans="1:9">
      <c r="A31" s="3">
        <f t="shared" si="1"/>
        <v>22</v>
      </c>
      <c r="B31" s="18"/>
      <c r="C31" s="18"/>
      <c r="D31" s="18"/>
      <c r="E31" s="20"/>
      <c r="F31" s="21"/>
      <c r="G31" s="15">
        <f t="shared" si="0"/>
        <v>0</v>
      </c>
      <c r="H31" s="21"/>
      <c r="I31" s="3"/>
    </row>
    <row r="32" spans="1:9">
      <c r="A32" s="3">
        <f t="shared" si="1"/>
        <v>23</v>
      </c>
      <c r="B32" s="18"/>
      <c r="C32" s="18"/>
      <c r="D32" s="18"/>
      <c r="E32" s="20"/>
      <c r="F32" s="21"/>
      <c r="G32" s="15">
        <f t="shared" si="0"/>
        <v>0</v>
      </c>
      <c r="H32" s="21"/>
      <c r="I32" s="3"/>
    </row>
    <row r="33" spans="1:12">
      <c r="A33" s="3">
        <f t="shared" si="1"/>
        <v>24</v>
      </c>
      <c r="B33" s="18"/>
      <c r="C33" s="18"/>
      <c r="D33" s="18"/>
      <c r="E33" s="20"/>
      <c r="F33" s="21"/>
      <c r="G33" s="15">
        <f t="shared" si="0"/>
        <v>0</v>
      </c>
      <c r="H33" s="21"/>
      <c r="I33" s="3"/>
    </row>
    <row r="34" spans="1:12">
      <c r="A34" s="3">
        <f t="shared" si="1"/>
        <v>25</v>
      </c>
      <c r="B34" s="18"/>
      <c r="C34" s="18"/>
      <c r="D34" s="18"/>
      <c r="E34" s="20"/>
      <c r="F34" s="21"/>
      <c r="G34" s="15">
        <f t="shared" si="0"/>
        <v>0</v>
      </c>
      <c r="H34" s="21"/>
      <c r="I34" s="3"/>
    </row>
    <row r="35" spans="1:12">
      <c r="A35" s="3">
        <f t="shared" si="1"/>
        <v>26</v>
      </c>
      <c r="B35" s="18"/>
      <c r="C35" s="18"/>
      <c r="D35" s="18"/>
      <c r="E35" s="20"/>
      <c r="F35" s="21"/>
      <c r="G35" s="15">
        <f t="shared" si="0"/>
        <v>0</v>
      </c>
      <c r="H35" s="21"/>
      <c r="I35" s="3"/>
    </row>
    <row r="36" spans="1:12">
      <c r="A36" s="3">
        <f t="shared" si="1"/>
        <v>27</v>
      </c>
      <c r="B36" s="18"/>
      <c r="C36" s="18"/>
      <c r="D36" s="18"/>
      <c r="E36" s="20"/>
      <c r="F36" s="21"/>
      <c r="G36" s="15">
        <f t="shared" si="0"/>
        <v>0</v>
      </c>
      <c r="H36" s="21"/>
      <c r="I36" s="3"/>
    </row>
    <row r="37" spans="1:12">
      <c r="A37" s="3">
        <f t="shared" si="1"/>
        <v>28</v>
      </c>
      <c r="B37" s="18"/>
      <c r="C37" s="18"/>
      <c r="D37" s="18"/>
      <c r="E37" s="20"/>
      <c r="F37" s="21"/>
      <c r="G37" s="15">
        <f t="shared" si="0"/>
        <v>0</v>
      </c>
      <c r="H37" s="21"/>
      <c r="I37" s="3"/>
    </row>
    <row r="38" spans="1:12">
      <c r="A38" s="3">
        <f t="shared" si="1"/>
        <v>29</v>
      </c>
      <c r="B38" s="18"/>
      <c r="C38" s="18"/>
      <c r="D38" s="18"/>
      <c r="E38" s="20"/>
      <c r="F38" s="21"/>
      <c r="G38" s="15">
        <f t="shared" si="0"/>
        <v>0</v>
      </c>
      <c r="H38" s="23"/>
      <c r="I38" s="24"/>
    </row>
    <row r="39" spans="1:12">
      <c r="A39" s="3">
        <f t="shared" si="1"/>
        <v>30</v>
      </c>
      <c r="B39" s="18"/>
      <c r="C39" s="18"/>
      <c r="D39" s="18"/>
      <c r="E39" s="20"/>
      <c r="F39" s="21"/>
      <c r="G39" s="15">
        <f t="shared" si="0"/>
        <v>0</v>
      </c>
      <c r="H39" s="21"/>
      <c r="I39" s="3"/>
    </row>
    <row r="40" spans="1:12">
      <c r="A40" s="3">
        <f t="shared" si="1"/>
        <v>31</v>
      </c>
      <c r="B40" s="18"/>
      <c r="C40" s="18"/>
      <c r="D40" s="18"/>
      <c r="E40" s="20"/>
      <c r="F40" s="21"/>
      <c r="G40" s="15">
        <f t="shared" si="0"/>
        <v>0</v>
      </c>
      <c r="H40" s="21"/>
      <c r="I40" s="3"/>
      <c r="L40" s="19"/>
    </row>
    <row r="41" spans="1:12">
      <c r="A41" s="3">
        <f t="shared" si="1"/>
        <v>32</v>
      </c>
      <c r="B41" s="18"/>
      <c r="C41" s="18"/>
      <c r="D41" s="18"/>
      <c r="E41" s="20"/>
      <c r="F41" s="21"/>
      <c r="G41" s="15">
        <f t="shared" si="0"/>
        <v>0</v>
      </c>
      <c r="H41" s="21"/>
      <c r="I41" s="3"/>
    </row>
    <row r="42" spans="1:12">
      <c r="A42" s="3">
        <f t="shared" si="1"/>
        <v>33</v>
      </c>
      <c r="B42" s="18"/>
      <c r="C42" s="18"/>
      <c r="D42" s="18"/>
      <c r="E42" s="20"/>
      <c r="F42" s="21"/>
      <c r="G42" s="15">
        <f t="shared" si="0"/>
        <v>0</v>
      </c>
      <c r="H42" s="21"/>
      <c r="I42" s="3"/>
    </row>
    <row r="43" spans="1:12">
      <c r="A43" s="3">
        <f t="shared" si="1"/>
        <v>34</v>
      </c>
      <c r="B43" s="18"/>
      <c r="C43" s="18"/>
      <c r="D43" s="18"/>
      <c r="E43" s="20"/>
      <c r="F43" s="21"/>
      <c r="G43" s="15">
        <f t="shared" si="0"/>
        <v>0</v>
      </c>
      <c r="H43" s="21"/>
      <c r="I43" s="4"/>
    </row>
    <row r="44" spans="1:12">
      <c r="A44" s="3">
        <f t="shared" si="1"/>
        <v>35</v>
      </c>
      <c r="B44" s="18"/>
      <c r="C44" s="18"/>
      <c r="D44" s="18"/>
      <c r="E44" s="20"/>
      <c r="F44" s="21"/>
      <c r="G44" s="15">
        <f t="shared" si="0"/>
        <v>0</v>
      </c>
      <c r="H44" s="21"/>
      <c r="I44" s="3"/>
    </row>
    <row r="45" spans="1:12">
      <c r="A45" s="3">
        <f t="shared" si="1"/>
        <v>36</v>
      </c>
      <c r="B45" s="18"/>
      <c r="C45" s="18"/>
      <c r="D45" s="18"/>
      <c r="E45" s="20"/>
      <c r="F45" s="21"/>
      <c r="G45" s="15">
        <f t="shared" si="0"/>
        <v>0</v>
      </c>
      <c r="H45" s="21"/>
      <c r="I45" s="3"/>
    </row>
    <row r="46" spans="1:12">
      <c r="A46" s="3">
        <f t="shared" si="1"/>
        <v>37</v>
      </c>
      <c r="B46" s="18"/>
      <c r="C46" s="18"/>
      <c r="D46" s="18"/>
      <c r="E46" s="20"/>
      <c r="F46" s="21"/>
      <c r="G46" s="15">
        <f t="shared" si="0"/>
        <v>0</v>
      </c>
      <c r="H46" s="21"/>
      <c r="I46" s="3"/>
    </row>
    <row r="47" spans="1:12">
      <c r="A47" s="3">
        <f t="shared" si="1"/>
        <v>38</v>
      </c>
      <c r="B47" s="18"/>
      <c r="C47" s="18"/>
      <c r="D47" s="18"/>
      <c r="E47" s="20"/>
      <c r="F47" s="21"/>
      <c r="G47" s="15">
        <f t="shared" si="0"/>
        <v>0</v>
      </c>
      <c r="H47" s="21"/>
      <c r="I47" s="3"/>
    </row>
    <row r="48" spans="1:12">
      <c r="A48" s="3">
        <f t="shared" si="1"/>
        <v>39</v>
      </c>
      <c r="B48" s="18"/>
      <c r="C48" s="18"/>
      <c r="D48" s="18"/>
      <c r="E48" s="20"/>
      <c r="F48" s="21"/>
      <c r="G48" s="15">
        <f t="shared" si="0"/>
        <v>0</v>
      </c>
      <c r="H48" s="21"/>
      <c r="I48" s="3"/>
    </row>
    <row r="49" spans="1:9">
      <c r="A49" s="3">
        <f t="shared" si="1"/>
        <v>40</v>
      </c>
      <c r="B49" s="18"/>
      <c r="C49" s="18"/>
      <c r="D49" s="18"/>
      <c r="E49" s="20"/>
      <c r="F49" s="21"/>
      <c r="G49" s="15">
        <f t="shared" si="0"/>
        <v>0</v>
      </c>
      <c r="H49" s="21"/>
      <c r="I49" s="3"/>
    </row>
    <row r="50" spans="1:9">
      <c r="A50" s="3">
        <f t="shared" si="1"/>
        <v>41</v>
      </c>
      <c r="B50" s="18"/>
      <c r="C50" s="18"/>
      <c r="D50" s="18"/>
      <c r="E50" s="20"/>
      <c r="F50" s="21"/>
      <c r="G50" s="15">
        <f t="shared" si="0"/>
        <v>0</v>
      </c>
      <c r="H50" s="21"/>
      <c r="I50" s="3"/>
    </row>
    <row r="51" spans="1:9">
      <c r="A51" s="3">
        <f t="shared" si="1"/>
        <v>42</v>
      </c>
      <c r="B51" s="18"/>
      <c r="C51" s="18"/>
      <c r="D51" s="18"/>
      <c r="E51" s="20"/>
      <c r="F51" s="21"/>
      <c r="G51" s="15">
        <f t="shared" si="0"/>
        <v>0</v>
      </c>
      <c r="H51" s="21"/>
      <c r="I51" s="3"/>
    </row>
    <row r="52" spans="1:9">
      <c r="A52" s="3">
        <f t="shared" si="1"/>
        <v>43</v>
      </c>
      <c r="B52" s="18"/>
      <c r="C52" s="18"/>
      <c r="D52" s="18"/>
      <c r="E52" s="20"/>
      <c r="F52" s="21"/>
      <c r="G52" s="15">
        <f t="shared" si="0"/>
        <v>0</v>
      </c>
      <c r="H52" s="21"/>
      <c r="I52" s="3"/>
    </row>
    <row r="53" spans="1:9">
      <c r="A53" s="3">
        <f t="shared" si="1"/>
        <v>44</v>
      </c>
      <c r="B53" s="18"/>
      <c r="C53" s="18"/>
      <c r="D53" s="18"/>
      <c r="E53" s="20"/>
      <c r="F53" s="21"/>
      <c r="G53" s="15">
        <f t="shared" si="0"/>
        <v>0</v>
      </c>
      <c r="H53" s="21"/>
      <c r="I53" s="3"/>
    </row>
    <row r="54" spans="1:9">
      <c r="A54" s="3">
        <f t="shared" si="1"/>
        <v>45</v>
      </c>
      <c r="B54" s="18"/>
      <c r="C54" s="18"/>
      <c r="D54" s="18"/>
      <c r="E54" s="20"/>
      <c r="F54" s="21"/>
      <c r="G54" s="15">
        <f t="shared" si="0"/>
        <v>0</v>
      </c>
      <c r="H54" s="21"/>
      <c r="I54" s="3"/>
    </row>
    <row r="55" spans="1:9">
      <c r="A55" s="3">
        <f t="shared" si="1"/>
        <v>46</v>
      </c>
      <c r="B55" s="18"/>
      <c r="C55" s="18"/>
      <c r="D55" s="18"/>
      <c r="E55" s="20"/>
      <c r="F55" s="21"/>
      <c r="G55" s="15">
        <f t="shared" si="0"/>
        <v>0</v>
      </c>
      <c r="H55" s="21"/>
      <c r="I55" s="4"/>
    </row>
    <row r="56" spans="1:9">
      <c r="A56" s="3">
        <f t="shared" si="1"/>
        <v>47</v>
      </c>
      <c r="B56" s="18"/>
      <c r="C56" s="18"/>
      <c r="D56" s="18"/>
      <c r="E56" s="20"/>
      <c r="F56" s="21"/>
      <c r="G56" s="15">
        <f t="shared" si="0"/>
        <v>0</v>
      </c>
      <c r="H56" s="21"/>
      <c r="I56" s="3"/>
    </row>
    <row r="57" spans="1:9">
      <c r="A57" s="3">
        <f t="shared" si="1"/>
        <v>48</v>
      </c>
      <c r="B57" s="18"/>
      <c r="C57" s="18"/>
      <c r="D57" s="18"/>
      <c r="E57" s="20"/>
      <c r="F57" s="21"/>
      <c r="G57" s="15">
        <f t="shared" si="0"/>
        <v>0</v>
      </c>
      <c r="H57" s="21"/>
      <c r="I57" s="3"/>
    </row>
    <row r="58" spans="1:9">
      <c r="A58" s="3">
        <f t="shared" si="1"/>
        <v>49</v>
      </c>
      <c r="B58" s="18"/>
      <c r="C58" s="18"/>
      <c r="D58" s="18"/>
      <c r="E58" s="20"/>
      <c r="F58" s="21"/>
      <c r="G58" s="15">
        <f t="shared" si="0"/>
        <v>0</v>
      </c>
      <c r="H58" s="21"/>
      <c r="I58" s="3"/>
    </row>
    <row r="59" spans="1:9">
      <c r="A59" s="3">
        <f t="shared" si="1"/>
        <v>50</v>
      </c>
      <c r="B59" s="18"/>
      <c r="C59" s="18"/>
      <c r="D59" s="18"/>
      <c r="E59" s="20"/>
      <c r="F59" s="21"/>
      <c r="G59" s="15">
        <f t="shared" si="0"/>
        <v>0</v>
      </c>
      <c r="H59" s="21"/>
      <c r="I59" s="3"/>
    </row>
    <row r="60" spans="1:9">
      <c r="A60" s="3">
        <v>51</v>
      </c>
      <c r="B60" s="18"/>
      <c r="C60" s="18"/>
      <c r="D60" s="18"/>
      <c r="E60" s="20"/>
      <c r="F60" s="21"/>
      <c r="G60" s="15">
        <f t="shared" si="0"/>
        <v>0</v>
      </c>
      <c r="H60" s="21"/>
      <c r="I60" s="3"/>
    </row>
    <row r="61" spans="1:9">
      <c r="A61" s="3">
        <v>52</v>
      </c>
      <c r="B61" s="18"/>
      <c r="C61" s="18"/>
      <c r="D61" s="18"/>
      <c r="E61" s="20"/>
      <c r="F61" s="21"/>
      <c r="G61" s="15">
        <f t="shared" si="0"/>
        <v>0</v>
      </c>
      <c r="H61" s="21"/>
      <c r="I61" s="3"/>
    </row>
    <row r="62" spans="1:9">
      <c r="A62" s="3"/>
      <c r="B62" s="3"/>
      <c r="C62" s="3"/>
      <c r="D62" s="3"/>
      <c r="E62" s="14"/>
      <c r="F62" s="3"/>
      <c r="G62" s="14"/>
      <c r="H62" s="4"/>
      <c r="I62" s="3"/>
    </row>
    <row r="63" spans="1:9">
      <c r="A63" s="3"/>
      <c r="B63" s="3"/>
      <c r="C63" s="25" t="s">
        <v>21</v>
      </c>
      <c r="D63" s="26"/>
      <c r="E63" s="27"/>
      <c r="F63" s="26" t="s">
        <v>22</v>
      </c>
      <c r="G63" s="27">
        <f>SUM(G10:G61)</f>
        <v>375</v>
      </c>
      <c r="H63" s="4"/>
      <c r="I63" s="3" t="s">
        <v>102</v>
      </c>
    </row>
    <row r="64" spans="1:9">
      <c r="A64" s="3"/>
      <c r="B64" s="3"/>
      <c r="C64" s="4"/>
      <c r="D64" s="4"/>
      <c r="E64" s="28" t="s">
        <v>23</v>
      </c>
      <c r="F64" s="29" t="s">
        <v>24</v>
      </c>
      <c r="G64" s="173">
        <f>COUNTIF(G10:G61,"&gt;0")</f>
        <v>3</v>
      </c>
      <c r="H64" s="4"/>
      <c r="I64" s="3"/>
    </row>
    <row r="65" spans="1:9">
      <c r="A65" s="3"/>
      <c r="B65" s="3"/>
      <c r="C65" s="4"/>
      <c r="D65" s="4"/>
      <c r="E65" s="28"/>
      <c r="F65" s="29"/>
      <c r="G65" s="28"/>
      <c r="H65" s="4"/>
      <c r="I65" s="3"/>
    </row>
    <row r="66" spans="1:9">
      <c r="A66" s="30" t="s">
        <v>25</v>
      </c>
      <c r="B66" s="31" t="s">
        <v>26</v>
      </c>
      <c r="C66" s="30" t="s">
        <v>27</v>
      </c>
      <c r="D66" s="31"/>
      <c r="E66" s="31"/>
      <c r="F66" s="31"/>
      <c r="G66" s="30" t="s">
        <v>28</v>
      </c>
      <c r="H66" s="4"/>
      <c r="I66" s="3"/>
    </row>
    <row r="67" spans="1:9">
      <c r="A67" s="3"/>
      <c r="B67" s="3"/>
      <c r="C67" s="4" t="s">
        <v>29</v>
      </c>
      <c r="D67" s="4"/>
      <c r="E67" s="182" t="s">
        <v>30</v>
      </c>
      <c r="F67" s="183"/>
      <c r="G67" s="32">
        <f>G63</f>
        <v>375</v>
      </c>
      <c r="H67" s="4"/>
      <c r="I67" s="3" t="s">
        <v>31</v>
      </c>
    </row>
    <row r="68" spans="1:9">
      <c r="A68" s="3"/>
      <c r="B68" s="3"/>
      <c r="C68" s="3"/>
      <c r="D68" s="3"/>
      <c r="E68" s="3"/>
      <c r="F68" s="3"/>
      <c r="G68" s="3"/>
      <c r="H68" s="4"/>
      <c r="I68" s="3"/>
    </row>
    <row r="69" spans="1:9">
      <c r="A69" s="3"/>
      <c r="B69" s="3"/>
      <c r="C69" s="3"/>
      <c r="D69" s="3"/>
      <c r="E69" s="3"/>
      <c r="F69" s="3"/>
      <c r="G69" s="3"/>
      <c r="H69" s="4"/>
      <c r="I69" s="3"/>
    </row>
    <row r="70" spans="1:9">
      <c r="A70" s="30" t="s">
        <v>32</v>
      </c>
      <c r="B70" s="30"/>
      <c r="C70" s="30" t="s">
        <v>27</v>
      </c>
      <c r="D70" s="30"/>
      <c r="E70" s="30" t="s">
        <v>12</v>
      </c>
      <c r="F70" s="30"/>
      <c r="G70" s="33" t="s">
        <v>28</v>
      </c>
      <c r="H70" s="4"/>
      <c r="I70" s="3" t="s">
        <v>33</v>
      </c>
    </row>
    <row r="71" spans="1:9">
      <c r="A71" s="3"/>
      <c r="B71" s="3"/>
      <c r="C71" s="34" t="s">
        <v>110</v>
      </c>
      <c r="D71" s="34"/>
      <c r="E71" s="34"/>
      <c r="F71" s="34"/>
      <c r="G71" s="35">
        <f>0.0349*$G$63 + 0.49*$G$64</f>
        <v>14.557500000000001</v>
      </c>
      <c r="H71" s="36"/>
      <c r="I71" s="34" t="s">
        <v>111</v>
      </c>
    </row>
    <row r="72" spans="1:9">
      <c r="A72" s="3"/>
      <c r="B72" s="3"/>
      <c r="C72" s="3"/>
      <c r="D72" s="3"/>
      <c r="E72" s="3"/>
      <c r="F72" s="134"/>
      <c r="G72" s="3"/>
      <c r="H72" s="4"/>
      <c r="I72" s="3"/>
    </row>
    <row r="73" spans="1:9" ht="35.1" customHeight="1">
      <c r="A73" s="37" t="s">
        <v>34</v>
      </c>
      <c r="B73" s="38"/>
      <c r="C73" s="38" t="s">
        <v>27</v>
      </c>
      <c r="D73" s="38" t="s">
        <v>12</v>
      </c>
      <c r="E73" s="38" t="s">
        <v>35</v>
      </c>
      <c r="F73" s="154" t="s">
        <v>36</v>
      </c>
      <c r="G73" s="174" t="s">
        <v>35</v>
      </c>
      <c r="H73" s="36"/>
      <c r="I73" s="34"/>
    </row>
    <row r="74" spans="1:9">
      <c r="A74" s="156" t="s">
        <v>85</v>
      </c>
      <c r="B74" s="39"/>
      <c r="C74" s="40"/>
      <c r="D74" s="34"/>
      <c r="E74" s="44"/>
      <c r="F74" s="153"/>
      <c r="G74" s="77"/>
      <c r="H74" s="36"/>
      <c r="I74" s="34" t="s">
        <v>37</v>
      </c>
    </row>
    <row r="75" spans="1:9">
      <c r="A75" s="45"/>
      <c r="B75" s="43"/>
      <c r="C75" s="34" t="s">
        <v>38</v>
      </c>
      <c r="D75" s="43">
        <v>821</v>
      </c>
      <c r="E75" s="46">
        <v>75</v>
      </c>
      <c r="F75" s="47">
        <f t="shared" ref="F75:F80" si="2">0*E75</f>
        <v>0</v>
      </c>
      <c r="G75" s="48">
        <f>E75-F75</f>
        <v>75</v>
      </c>
      <c r="H75" s="36"/>
      <c r="I75" s="62" t="s">
        <v>105</v>
      </c>
    </row>
    <row r="76" spans="1:9">
      <c r="A76" s="45"/>
      <c r="B76" s="43"/>
      <c r="C76" s="34" t="s">
        <v>39</v>
      </c>
      <c r="D76" s="43">
        <v>531</v>
      </c>
      <c r="E76" s="46">
        <v>75</v>
      </c>
      <c r="F76" s="47">
        <f t="shared" si="2"/>
        <v>0</v>
      </c>
      <c r="G76" s="48">
        <f t="shared" ref="G76:G80" si="3">E76-F76</f>
        <v>75</v>
      </c>
      <c r="H76" s="36"/>
      <c r="I76" s="34"/>
    </row>
    <row r="77" spans="1:9">
      <c r="A77" s="45"/>
      <c r="B77" s="43"/>
      <c r="C77" s="34" t="s">
        <v>83</v>
      </c>
      <c r="D77" s="43">
        <v>741</v>
      </c>
      <c r="E77" s="46">
        <v>75</v>
      </c>
      <c r="F77" s="47">
        <f t="shared" si="2"/>
        <v>0</v>
      </c>
      <c r="G77" s="48">
        <f>E77-F77</f>
        <v>75</v>
      </c>
      <c r="H77" s="36"/>
      <c r="I77" s="34"/>
    </row>
    <row r="78" spans="1:9">
      <c r="A78" s="45"/>
      <c r="B78" s="43"/>
      <c r="C78" s="34"/>
      <c r="D78" s="43"/>
      <c r="E78" s="46"/>
      <c r="F78" s="47">
        <f t="shared" si="2"/>
        <v>0</v>
      </c>
      <c r="G78" s="48">
        <f t="shared" si="3"/>
        <v>0</v>
      </c>
      <c r="H78" s="36"/>
      <c r="I78" s="34"/>
    </row>
    <row r="79" spans="1:9">
      <c r="A79" s="45"/>
      <c r="B79" s="43"/>
      <c r="C79" s="34"/>
      <c r="D79" s="43"/>
      <c r="E79" s="46"/>
      <c r="F79" s="47">
        <f t="shared" si="2"/>
        <v>0</v>
      </c>
      <c r="G79" s="48">
        <f t="shared" si="3"/>
        <v>0</v>
      </c>
      <c r="H79" s="36"/>
      <c r="I79" s="34"/>
    </row>
    <row r="80" spans="1:9">
      <c r="A80" s="3"/>
      <c r="B80" s="3"/>
      <c r="C80" s="3"/>
      <c r="D80" s="3"/>
      <c r="E80" s="3"/>
      <c r="F80" s="47">
        <f t="shared" si="2"/>
        <v>0</v>
      </c>
      <c r="G80" s="48">
        <f t="shared" si="3"/>
        <v>0</v>
      </c>
      <c r="H80" s="4"/>
      <c r="I80" s="3"/>
    </row>
    <row r="81" spans="1:9">
      <c r="A81" s="3"/>
      <c r="B81" s="3"/>
      <c r="C81" s="3"/>
      <c r="D81" s="3"/>
      <c r="E81" s="3"/>
      <c r="F81" s="3"/>
      <c r="G81" s="3"/>
      <c r="H81" s="4"/>
      <c r="I81" s="3"/>
    </row>
    <row r="82" spans="1:9">
      <c r="A82" s="3"/>
      <c r="B82" s="3"/>
      <c r="C82" s="49" t="s">
        <v>40</v>
      </c>
      <c r="D82" s="3"/>
      <c r="E82" s="180" t="s">
        <v>88</v>
      </c>
      <c r="F82" s="181"/>
      <c r="G82" s="171">
        <f>G67-SUM(G75:G80)</f>
        <v>150</v>
      </c>
      <c r="H82" s="4"/>
      <c r="I82" s="3" t="s">
        <v>89</v>
      </c>
    </row>
    <row r="83" spans="1:9">
      <c r="A83" s="3"/>
      <c r="B83" s="3"/>
      <c r="C83" s="3"/>
      <c r="D83" s="3"/>
      <c r="E83" s="3"/>
      <c r="F83" s="3"/>
      <c r="G83" s="3"/>
      <c r="H83" s="4"/>
      <c r="I83" s="3"/>
    </row>
    <row r="84" spans="1:9" ht="35.1" customHeight="1">
      <c r="A84" s="3"/>
      <c r="B84" s="3"/>
      <c r="C84" s="49" t="s">
        <v>40</v>
      </c>
      <c r="D84" s="3"/>
      <c r="E84" s="184" t="s">
        <v>101</v>
      </c>
      <c r="F84" s="185"/>
      <c r="G84" s="172">
        <f>G82-0.3*$G$64</f>
        <v>149.1</v>
      </c>
      <c r="H84" s="4"/>
      <c r="I84" s="133" t="s">
        <v>90</v>
      </c>
    </row>
    <row r="85" spans="1:9" ht="24" customHeight="1">
      <c r="A85" s="3"/>
      <c r="B85" s="3"/>
      <c r="C85" s="3"/>
      <c r="D85" s="3"/>
      <c r="E85" s="3"/>
      <c r="F85" s="3"/>
      <c r="G85" s="3"/>
      <c r="H85" s="4"/>
      <c r="I85" s="1"/>
    </row>
    <row r="86" spans="1:9" ht="50.1" customHeight="1">
      <c r="A86" s="50" t="s">
        <v>41</v>
      </c>
      <c r="B86" s="30" t="s">
        <v>42</v>
      </c>
      <c r="C86" s="30" t="s">
        <v>27</v>
      </c>
      <c r="D86" s="30" t="s">
        <v>43</v>
      </c>
      <c r="E86" s="31"/>
      <c r="F86" s="31"/>
      <c r="G86" s="30" t="s">
        <v>28</v>
      </c>
      <c r="H86" s="4"/>
      <c r="I86" s="3"/>
    </row>
    <row r="87" spans="1:9" s="102" customFormat="1" ht="15" customHeight="1">
      <c r="A87" s="96"/>
      <c r="B87" s="97"/>
      <c r="C87" s="98"/>
      <c r="D87" s="97"/>
      <c r="E87" s="99"/>
      <c r="F87" s="99"/>
      <c r="G87" s="97"/>
      <c r="H87" s="100"/>
      <c r="I87" s="99"/>
    </row>
    <row r="88" spans="1:9" ht="15" customHeight="1">
      <c r="A88" s="50" t="s">
        <v>44</v>
      </c>
      <c r="B88" s="30"/>
      <c r="C88" s="95"/>
      <c r="D88" s="30"/>
      <c r="E88" s="31"/>
      <c r="F88" s="31"/>
      <c r="G88" s="30"/>
      <c r="H88" s="4"/>
      <c r="I88" s="3"/>
    </row>
    <row r="89" spans="1:9" ht="15" customHeight="1">
      <c r="A89" s="3" t="s">
        <v>40</v>
      </c>
      <c r="B89" s="49"/>
      <c r="C89" s="51" t="s">
        <v>44</v>
      </c>
      <c r="D89" s="49"/>
      <c r="E89" s="3"/>
      <c r="F89" s="3"/>
      <c r="G89" s="52">
        <v>0</v>
      </c>
      <c r="H89" s="4"/>
      <c r="I89" s="131" t="s">
        <v>45</v>
      </c>
    </row>
    <row r="90" spans="1:9" ht="42" customHeight="1">
      <c r="A90" s="134" t="s">
        <v>40</v>
      </c>
      <c r="B90" s="137"/>
      <c r="C90" s="53" t="s">
        <v>46</v>
      </c>
      <c r="D90" s="54"/>
      <c r="E90" s="134"/>
      <c r="F90" s="134"/>
      <c r="G90" s="135">
        <v>39</v>
      </c>
      <c r="H90" s="4"/>
      <c r="I90" s="3" t="s">
        <v>47</v>
      </c>
    </row>
    <row r="91" spans="1:9" ht="29.25">
      <c r="A91" s="34"/>
      <c r="B91" s="138"/>
      <c r="C91" s="159" t="s">
        <v>91</v>
      </c>
      <c r="D91" s="144"/>
      <c r="E91" s="144"/>
      <c r="F91" s="144"/>
      <c r="G91" s="160">
        <v>0</v>
      </c>
      <c r="H91" s="4"/>
      <c r="I91" s="57" t="s">
        <v>97</v>
      </c>
    </row>
    <row r="92" spans="1:9">
      <c r="A92" s="34"/>
      <c r="B92" s="138"/>
      <c r="C92" s="142"/>
      <c r="D92" s="144"/>
      <c r="E92" s="144"/>
      <c r="F92" s="144"/>
      <c r="G92" s="160" t="s">
        <v>40</v>
      </c>
      <c r="H92" s="4"/>
      <c r="I92" s="3"/>
    </row>
    <row r="93" spans="1:9">
      <c r="A93" s="34"/>
      <c r="B93" s="138"/>
      <c r="C93" s="142"/>
      <c r="D93" s="144"/>
      <c r="E93" s="144"/>
      <c r="F93" s="144"/>
      <c r="G93" s="160" t="s">
        <v>40</v>
      </c>
      <c r="H93" s="4"/>
      <c r="I93" s="3"/>
    </row>
    <row r="94" spans="1:9">
      <c r="A94" s="34"/>
      <c r="B94" s="138"/>
      <c r="C94" s="142"/>
      <c r="D94" s="144"/>
      <c r="E94" s="144"/>
      <c r="F94" s="144"/>
      <c r="G94" s="160" t="s">
        <v>40</v>
      </c>
      <c r="H94" s="4"/>
      <c r="I94" s="3"/>
    </row>
    <row r="95" spans="1:9">
      <c r="A95" s="88"/>
      <c r="B95" s="90"/>
      <c r="C95" s="111" t="s">
        <v>73</v>
      </c>
      <c r="D95" s="136"/>
      <c r="E95" s="136"/>
      <c r="F95" s="136"/>
      <c r="G95" s="143">
        <f>SUM(G89:G94)</f>
        <v>39</v>
      </c>
      <c r="H95" s="4"/>
      <c r="I95" s="3"/>
    </row>
    <row r="96" spans="1:9">
      <c r="A96" s="50" t="s">
        <v>70</v>
      </c>
      <c r="B96" s="30"/>
      <c r="C96" s="95"/>
      <c r="D96" s="30"/>
      <c r="E96" s="31"/>
      <c r="F96" s="31"/>
      <c r="G96" s="130"/>
      <c r="H96" s="4"/>
      <c r="I96" s="3"/>
    </row>
    <row r="97" spans="1:9" ht="48" customHeight="1">
      <c r="A97" s="155" t="s">
        <v>84</v>
      </c>
      <c r="B97" s="43"/>
      <c r="C97" s="55" t="s">
        <v>79</v>
      </c>
      <c r="D97" s="56"/>
      <c r="E97" s="34"/>
      <c r="F97" s="34"/>
      <c r="G97" s="132">
        <v>0</v>
      </c>
      <c r="H97" s="4"/>
      <c r="I97" s="133" t="s">
        <v>95</v>
      </c>
    </row>
    <row r="98" spans="1:9">
      <c r="A98" s="88"/>
      <c r="B98" s="89"/>
      <c r="C98" s="139" t="s">
        <v>92</v>
      </c>
      <c r="D98" s="140"/>
      <c r="E98" s="115"/>
      <c r="F98" s="115"/>
      <c r="G98" s="141">
        <v>0</v>
      </c>
      <c r="H98" s="4"/>
      <c r="I98" s="57"/>
    </row>
    <row r="99" spans="1:9">
      <c r="A99" s="88"/>
      <c r="B99" s="152"/>
      <c r="C99" s="150"/>
      <c r="D99" s="146"/>
      <c r="E99" s="147"/>
      <c r="F99" s="147"/>
      <c r="G99" s="148"/>
      <c r="H99" s="4"/>
      <c r="I99" s="57"/>
    </row>
    <row r="100" spans="1:9">
      <c r="A100" s="34"/>
      <c r="B100" s="149"/>
      <c r="C100" s="151"/>
      <c r="D100" s="149"/>
      <c r="E100" s="149"/>
      <c r="F100" s="149"/>
      <c r="G100" s="149"/>
      <c r="H100" s="4"/>
      <c r="I100" s="3"/>
    </row>
    <row r="101" spans="1:9" ht="15" customHeight="1">
      <c r="A101" s="34"/>
      <c r="B101" s="136"/>
      <c r="C101" s="145"/>
      <c r="D101" s="136"/>
      <c r="E101" s="136"/>
      <c r="F101" s="136"/>
      <c r="G101" s="136"/>
      <c r="H101" s="4"/>
      <c r="I101" s="3"/>
    </row>
    <row r="102" spans="1:9">
      <c r="A102" s="136"/>
      <c r="B102" s="3"/>
      <c r="C102" s="1" t="s">
        <v>74</v>
      </c>
      <c r="D102" s="3"/>
      <c r="E102" s="3"/>
      <c r="F102" s="3"/>
      <c r="G102" s="112">
        <f>SUM(G97:G101)</f>
        <v>0</v>
      </c>
      <c r="H102" s="4"/>
      <c r="I102" s="3"/>
    </row>
    <row r="103" spans="1:9" ht="50.1" customHeight="1">
      <c r="A103" s="50" t="s">
        <v>48</v>
      </c>
      <c r="B103" s="30" t="s">
        <v>42</v>
      </c>
      <c r="C103" s="30" t="s">
        <v>27</v>
      </c>
      <c r="D103" s="30" t="s">
        <v>43</v>
      </c>
      <c r="E103" s="30"/>
      <c r="F103" s="30"/>
      <c r="G103" s="33" t="s">
        <v>28</v>
      </c>
      <c r="H103" s="3"/>
      <c r="I103" s="3" t="s">
        <v>33</v>
      </c>
    </row>
    <row r="104" spans="1:9" s="102" customFormat="1" ht="15" customHeight="1">
      <c r="A104" s="107"/>
      <c r="B104" s="108"/>
      <c r="C104" s="109"/>
      <c r="D104" s="109"/>
      <c r="E104" s="109"/>
      <c r="F104" s="109"/>
      <c r="G104" s="110"/>
      <c r="H104" s="101"/>
      <c r="I104" s="101"/>
    </row>
    <row r="105" spans="1:9" ht="15" customHeight="1">
      <c r="A105" s="103" t="s">
        <v>71</v>
      </c>
      <c r="B105" s="104"/>
      <c r="C105" s="105"/>
      <c r="D105" s="105"/>
      <c r="E105" s="105"/>
      <c r="F105" s="105"/>
      <c r="G105" s="106"/>
      <c r="H105" s="54"/>
      <c r="I105" s="54"/>
    </row>
    <row r="106" spans="1:9">
      <c r="A106" s="58" t="s">
        <v>40</v>
      </c>
      <c r="B106" s="59">
        <v>41640</v>
      </c>
      <c r="C106" s="34" t="s">
        <v>93</v>
      </c>
      <c r="D106" s="60">
        <v>121</v>
      </c>
      <c r="E106" s="34"/>
      <c r="F106" s="34"/>
      <c r="G106" s="41">
        <v>25</v>
      </c>
      <c r="H106" s="34"/>
      <c r="I106" s="34"/>
    </row>
    <row r="107" spans="1:9">
      <c r="A107" s="45" t="s">
        <v>40</v>
      </c>
      <c r="B107" s="61">
        <v>41663</v>
      </c>
      <c r="C107" s="34" t="s">
        <v>49</v>
      </c>
      <c r="D107" s="60">
        <v>1452</v>
      </c>
      <c r="E107" s="34"/>
      <c r="F107" s="34"/>
      <c r="G107" s="41">
        <v>150</v>
      </c>
      <c r="H107" s="34"/>
      <c r="I107" s="34"/>
    </row>
    <row r="108" spans="1:9">
      <c r="A108" s="45" t="s">
        <v>40</v>
      </c>
      <c r="B108" s="61">
        <v>41663</v>
      </c>
      <c r="C108" s="34" t="s">
        <v>50</v>
      </c>
      <c r="D108" s="60">
        <v>1425</v>
      </c>
      <c r="E108" s="34"/>
      <c r="F108" s="34"/>
      <c r="G108" s="41">
        <v>120</v>
      </c>
      <c r="H108" s="34"/>
      <c r="I108" s="34"/>
    </row>
    <row r="109" spans="1:9">
      <c r="A109" s="45"/>
      <c r="B109" s="61"/>
      <c r="C109" s="34"/>
      <c r="D109" s="60"/>
      <c r="E109" s="34"/>
      <c r="F109" s="34"/>
      <c r="G109" s="41"/>
      <c r="H109" s="34"/>
      <c r="I109" s="34"/>
    </row>
    <row r="110" spans="1:9" ht="48" customHeight="1">
      <c r="A110" s="155" t="s">
        <v>84</v>
      </c>
      <c r="B110" s="61">
        <v>41663</v>
      </c>
      <c r="C110" s="34" t="s">
        <v>51</v>
      </c>
      <c r="D110" s="60">
        <v>1234</v>
      </c>
      <c r="E110" s="34"/>
      <c r="F110" s="34"/>
      <c r="G110" s="41">
        <v>10</v>
      </c>
      <c r="H110" s="34"/>
      <c r="I110" s="62" t="s">
        <v>94</v>
      </c>
    </row>
    <row r="111" spans="1:9" ht="48" customHeight="1">
      <c r="A111" s="155" t="s">
        <v>84</v>
      </c>
      <c r="B111" s="43"/>
      <c r="C111" s="62" t="s">
        <v>80</v>
      </c>
      <c r="D111" s="60"/>
      <c r="E111" s="34"/>
      <c r="F111" s="40"/>
      <c r="G111" s="132">
        <v>25</v>
      </c>
      <c r="H111" s="34"/>
      <c r="I111" s="113" t="s">
        <v>98</v>
      </c>
    </row>
    <row r="112" spans="1:9">
      <c r="A112" s="45"/>
      <c r="B112" s="43"/>
      <c r="C112" s="62"/>
      <c r="D112" s="60"/>
      <c r="E112" s="34"/>
      <c r="F112" s="40"/>
      <c r="G112" s="41"/>
      <c r="H112" s="34"/>
      <c r="I112" s="62"/>
    </row>
    <row r="113" spans="1:9">
      <c r="A113" s="45"/>
      <c r="B113" s="43"/>
      <c r="C113" s="62"/>
      <c r="D113" s="60"/>
      <c r="E113" s="34"/>
      <c r="F113" s="40"/>
      <c r="G113" s="41"/>
      <c r="H113" s="34"/>
      <c r="I113" s="62"/>
    </row>
    <row r="114" spans="1:9">
      <c r="A114" s="45"/>
      <c r="B114" s="43"/>
      <c r="C114" s="62"/>
      <c r="D114" s="60"/>
      <c r="E114" s="34"/>
      <c r="F114" s="40"/>
      <c r="G114" s="41"/>
      <c r="H114" s="34"/>
      <c r="I114" s="62"/>
    </row>
    <row r="115" spans="1:9">
      <c r="A115" s="45"/>
      <c r="B115" s="43"/>
      <c r="C115" s="62"/>
      <c r="D115" s="60"/>
      <c r="E115" s="34"/>
      <c r="F115" s="40"/>
      <c r="G115" s="41"/>
      <c r="H115" s="34"/>
      <c r="I115" s="62"/>
    </row>
    <row r="116" spans="1:9">
      <c r="A116" s="45"/>
      <c r="B116" s="43"/>
      <c r="C116" s="113" t="s">
        <v>75</v>
      </c>
      <c r="D116" s="60"/>
      <c r="E116" s="34"/>
      <c r="F116" s="40"/>
      <c r="G116" s="129">
        <f>SUM(G106:G115)</f>
        <v>330</v>
      </c>
      <c r="H116" s="34"/>
      <c r="I116" s="62"/>
    </row>
    <row r="117" spans="1:9" ht="15" customHeight="1">
      <c r="A117" s="103" t="s">
        <v>72</v>
      </c>
      <c r="B117" s="104"/>
      <c r="C117" s="105"/>
      <c r="D117" s="105"/>
      <c r="E117" s="105"/>
      <c r="F117" s="105"/>
      <c r="G117" s="106"/>
      <c r="H117" s="54"/>
      <c r="I117" s="54"/>
    </row>
    <row r="118" spans="1:9">
      <c r="A118" s="45"/>
      <c r="B118" s="34" t="s">
        <v>52</v>
      </c>
      <c r="C118" s="34"/>
      <c r="D118" s="42"/>
      <c r="E118" s="34"/>
      <c r="F118" s="34"/>
      <c r="G118" s="41"/>
      <c r="H118" s="34"/>
      <c r="I118" s="63"/>
    </row>
    <row r="119" spans="1:9">
      <c r="A119" s="45" t="s">
        <v>40</v>
      </c>
      <c r="B119" s="43">
        <v>1</v>
      </c>
      <c r="C119" s="83" t="s">
        <v>81</v>
      </c>
      <c r="D119" s="60"/>
      <c r="E119" s="34"/>
      <c r="F119" s="40"/>
      <c r="G119" s="41">
        <v>39</v>
      </c>
      <c r="H119" s="34"/>
      <c r="I119" s="64"/>
    </row>
    <row r="120" spans="1:9">
      <c r="A120" s="45"/>
      <c r="B120" s="43"/>
      <c r="C120" s="125"/>
      <c r="D120" s="60"/>
      <c r="E120" s="34"/>
      <c r="F120" s="34"/>
      <c r="G120" s="41"/>
      <c r="H120" s="34"/>
      <c r="I120" s="64" t="s">
        <v>40</v>
      </c>
    </row>
    <row r="121" spans="1:9">
      <c r="A121" s="45"/>
      <c r="B121" s="43"/>
      <c r="C121" s="125"/>
      <c r="D121" s="60"/>
      <c r="E121" s="34"/>
      <c r="F121" s="34"/>
      <c r="G121" s="41"/>
      <c r="H121" s="34"/>
      <c r="I121" s="64"/>
    </row>
    <row r="122" spans="1:9">
      <c r="A122" s="45"/>
      <c r="B122" s="43"/>
      <c r="C122" s="125"/>
      <c r="D122" s="60"/>
      <c r="E122" s="34"/>
      <c r="F122" s="34"/>
      <c r="G122" s="41"/>
      <c r="H122" s="34"/>
      <c r="I122" s="64"/>
    </row>
    <row r="123" spans="1:9">
      <c r="A123" s="45"/>
      <c r="B123" s="43"/>
      <c r="C123" s="125"/>
      <c r="D123" s="60"/>
      <c r="E123" s="34"/>
      <c r="F123" s="34"/>
      <c r="G123" s="41"/>
      <c r="H123" s="34"/>
      <c r="I123" s="64"/>
    </row>
    <row r="124" spans="1:9">
      <c r="A124" s="45"/>
      <c r="B124" s="43"/>
      <c r="C124" s="125"/>
      <c r="D124" s="60"/>
      <c r="E124" s="34"/>
      <c r="F124" s="34"/>
      <c r="G124" s="41"/>
      <c r="H124" s="34"/>
      <c r="I124" s="64"/>
    </row>
    <row r="125" spans="1:9">
      <c r="A125" s="45"/>
      <c r="B125" s="43"/>
      <c r="C125" s="43"/>
      <c r="D125" s="60"/>
      <c r="E125" s="34"/>
      <c r="F125" s="34"/>
      <c r="G125" s="41"/>
      <c r="H125" s="34"/>
      <c r="I125" s="34"/>
    </row>
    <row r="126" spans="1:9">
      <c r="A126" s="34"/>
      <c r="B126" s="39"/>
      <c r="C126" s="124" t="s">
        <v>76</v>
      </c>
      <c r="D126" s="114"/>
      <c r="E126" s="115"/>
      <c r="F126" s="115"/>
      <c r="G126" s="117">
        <f>SUM(G119:G125)</f>
        <v>39</v>
      </c>
      <c r="H126" s="79"/>
      <c r="I126" s="79"/>
    </row>
    <row r="127" spans="1:9">
      <c r="A127" s="34"/>
      <c r="B127" s="39"/>
      <c r="C127" s="116"/>
      <c r="D127" s="114"/>
      <c r="E127" s="115"/>
      <c r="F127" s="115"/>
      <c r="G127" s="118"/>
      <c r="H127" s="79"/>
      <c r="I127" s="79"/>
    </row>
    <row r="128" spans="1:9">
      <c r="A128" s="34"/>
      <c r="B128" s="65"/>
      <c r="C128" s="34"/>
      <c r="D128" s="82"/>
      <c r="E128" s="81"/>
      <c r="F128" s="81"/>
      <c r="G128" s="81"/>
      <c r="H128" s="84"/>
      <c r="I128" s="79"/>
    </row>
    <row r="129" spans="1:9">
      <c r="A129" s="34"/>
      <c r="B129" s="45"/>
      <c r="C129" s="34"/>
      <c r="D129" s="120" t="s">
        <v>53</v>
      </c>
      <c r="E129" s="78"/>
      <c r="F129" s="119"/>
      <c r="G129" s="92">
        <f>G95-G126</f>
        <v>0</v>
      </c>
      <c r="H129" s="34"/>
      <c r="I129" s="79"/>
    </row>
    <row r="130" spans="1:9">
      <c r="A130" s="45"/>
      <c r="B130" s="45"/>
      <c r="C130" s="34"/>
      <c r="D130" s="86"/>
      <c r="E130" s="85"/>
      <c r="F130" s="85"/>
      <c r="G130" s="87"/>
      <c r="H130" s="34"/>
      <c r="I130" s="79"/>
    </row>
    <row r="131" spans="1:9">
      <c r="A131" s="45"/>
      <c r="B131" s="45"/>
      <c r="C131" s="34"/>
      <c r="D131" s="120" t="s">
        <v>54</v>
      </c>
      <c r="E131" s="78"/>
      <c r="F131" s="119"/>
      <c r="G131" s="91">
        <f>G116-G102</f>
        <v>330</v>
      </c>
      <c r="H131" s="34"/>
      <c r="I131" s="79"/>
    </row>
    <row r="132" spans="1:9">
      <c r="A132" s="45"/>
      <c r="B132" s="45"/>
      <c r="C132" s="34"/>
      <c r="D132" s="34"/>
      <c r="E132" s="34"/>
      <c r="F132" s="34"/>
      <c r="G132" s="34"/>
      <c r="H132" s="80"/>
      <c r="I132" s="79"/>
    </row>
    <row r="133" spans="1:9">
      <c r="A133" s="45"/>
      <c r="B133" s="34"/>
      <c r="C133" s="34"/>
      <c r="D133" s="115"/>
      <c r="E133" s="115"/>
      <c r="F133" s="115"/>
      <c r="G133" s="115"/>
      <c r="H133" s="40"/>
      <c r="I133" s="34"/>
    </row>
    <row r="134" spans="1:9">
      <c r="A134" s="45"/>
      <c r="B134" s="34"/>
      <c r="C134" s="88"/>
      <c r="D134" s="58"/>
      <c r="E134" s="58"/>
      <c r="F134" s="58"/>
      <c r="G134" s="58"/>
      <c r="H134" s="66"/>
      <c r="I134" s="34"/>
    </row>
    <row r="135" spans="1:9">
      <c r="A135" s="67" t="s">
        <v>55</v>
      </c>
      <c r="B135" s="68"/>
      <c r="C135" s="126"/>
      <c r="D135" s="127"/>
      <c r="E135" s="127"/>
      <c r="F135" s="128" t="s">
        <v>56</v>
      </c>
      <c r="G135" s="166">
        <f>G82+G129</f>
        <v>150</v>
      </c>
      <c r="H135" s="169"/>
      <c r="I135" s="34" t="s">
        <v>57</v>
      </c>
    </row>
    <row r="136" spans="1:9">
      <c r="A136" s="67" t="s">
        <v>58</v>
      </c>
      <c r="B136" s="68"/>
      <c r="C136" s="69"/>
      <c r="D136" s="68"/>
      <c r="E136" s="68"/>
      <c r="F136" s="70" t="s">
        <v>56</v>
      </c>
      <c r="G136" s="167">
        <f>G131</f>
        <v>330</v>
      </c>
      <c r="H136" s="170"/>
      <c r="I136" s="34" t="s">
        <v>103</v>
      </c>
    </row>
    <row r="137" spans="1:9">
      <c r="A137" s="67" t="s">
        <v>59</v>
      </c>
      <c r="B137" s="68"/>
      <c r="C137" s="69"/>
      <c r="D137" s="68"/>
      <c r="E137" s="68"/>
      <c r="F137" s="70" t="s">
        <v>56</v>
      </c>
      <c r="G137" s="167">
        <f>G135-G136</f>
        <v>-180</v>
      </c>
      <c r="H137" s="170"/>
      <c r="I137" s="34" t="s">
        <v>100</v>
      </c>
    </row>
    <row r="138" spans="1:9">
      <c r="A138" s="178" t="s">
        <v>107</v>
      </c>
      <c r="B138" s="40"/>
      <c r="C138" s="34"/>
      <c r="D138" s="34"/>
      <c r="E138" s="34"/>
      <c r="F138" s="34"/>
      <c r="G138" s="179">
        <f>G71-SUM(F75:F80)</f>
        <v>14.557500000000001</v>
      </c>
      <c r="H138" s="41"/>
      <c r="I138" s="34" t="s">
        <v>104</v>
      </c>
    </row>
    <row r="139" spans="1:9">
      <c r="A139" s="176" t="s">
        <v>99</v>
      </c>
      <c r="B139" s="34"/>
      <c r="C139" s="34"/>
      <c r="D139" s="34"/>
      <c r="E139" s="34"/>
      <c r="F139" s="34"/>
      <c r="G139" s="175">
        <f>G137-G138</f>
        <v>-194.5575</v>
      </c>
      <c r="H139" s="168"/>
      <c r="I139" s="34" t="s">
        <v>99</v>
      </c>
    </row>
  </sheetData>
  <mergeCells count="3">
    <mergeCell ref="E82:F82"/>
    <mergeCell ref="E67:F67"/>
    <mergeCell ref="E84:F84"/>
  </mergeCells>
  <pageMargins left="0.25" right="0.25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9"/>
  <sheetViews>
    <sheetView workbookViewId="0"/>
  </sheetViews>
  <sheetFormatPr defaultRowHeight="15"/>
  <cols>
    <col min="1" max="1" width="24.85546875" style="74" bestFit="1" customWidth="1"/>
    <col min="2" max="2" width="59.42578125" style="74" customWidth="1"/>
    <col min="3" max="3" width="8.5703125" style="74" bestFit="1" customWidth="1"/>
    <col min="4" max="4" width="9.140625" style="74"/>
    <col min="5" max="5" width="77.140625" style="74" customWidth="1"/>
    <col min="6" max="1025" width="9.140625" style="74"/>
  </cols>
  <sheetData>
    <row r="1" spans="1:1025">
      <c r="A1" s="122" t="s">
        <v>77</v>
      </c>
      <c r="B1" s="123"/>
    </row>
    <row r="2" spans="1:1025" s="164" customFormat="1">
      <c r="A2" s="161"/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  <c r="TT2" s="163"/>
      <c r="TU2" s="163"/>
      <c r="TV2" s="163"/>
      <c r="TW2" s="163"/>
      <c r="TX2" s="163"/>
      <c r="TY2" s="163"/>
      <c r="TZ2" s="163"/>
      <c r="UA2" s="163"/>
      <c r="UB2" s="163"/>
      <c r="UC2" s="163"/>
      <c r="UD2" s="163"/>
      <c r="UE2" s="163"/>
      <c r="UF2" s="163"/>
      <c r="UG2" s="163"/>
      <c r="UH2" s="163"/>
      <c r="UI2" s="163"/>
      <c r="UJ2" s="163"/>
      <c r="UK2" s="163"/>
      <c r="UL2" s="163"/>
      <c r="UM2" s="163"/>
      <c r="UN2" s="163"/>
      <c r="UO2" s="163"/>
      <c r="UP2" s="163"/>
      <c r="UQ2" s="163"/>
      <c r="UR2" s="163"/>
      <c r="US2" s="163"/>
      <c r="UT2" s="163"/>
      <c r="UU2" s="163"/>
      <c r="UV2" s="163"/>
      <c r="UW2" s="163"/>
      <c r="UX2" s="163"/>
      <c r="UY2" s="163"/>
      <c r="UZ2" s="163"/>
      <c r="VA2" s="163"/>
      <c r="VB2" s="163"/>
      <c r="VC2" s="163"/>
      <c r="VD2" s="163"/>
      <c r="VE2" s="163"/>
      <c r="VF2" s="163"/>
      <c r="VG2" s="163"/>
      <c r="VH2" s="163"/>
      <c r="VI2" s="163"/>
      <c r="VJ2" s="163"/>
      <c r="VK2" s="163"/>
      <c r="VL2" s="163"/>
      <c r="VM2" s="163"/>
      <c r="VN2" s="163"/>
      <c r="VO2" s="163"/>
      <c r="VP2" s="163"/>
      <c r="VQ2" s="163"/>
      <c r="VR2" s="163"/>
      <c r="VS2" s="163"/>
      <c r="VT2" s="163"/>
      <c r="VU2" s="163"/>
      <c r="VV2" s="163"/>
      <c r="VW2" s="163"/>
      <c r="VX2" s="163"/>
      <c r="VY2" s="163"/>
      <c r="VZ2" s="163"/>
      <c r="WA2" s="163"/>
      <c r="WB2" s="163"/>
      <c r="WC2" s="163"/>
      <c r="WD2" s="163"/>
      <c r="WE2" s="163"/>
      <c r="WF2" s="163"/>
      <c r="WG2" s="163"/>
      <c r="WH2" s="163"/>
      <c r="WI2" s="163"/>
      <c r="WJ2" s="163"/>
      <c r="WK2" s="163"/>
      <c r="WL2" s="163"/>
      <c r="WM2" s="163"/>
      <c r="WN2" s="163"/>
      <c r="WO2" s="163"/>
      <c r="WP2" s="163"/>
      <c r="WQ2" s="163"/>
      <c r="WR2" s="163"/>
      <c r="WS2" s="163"/>
      <c r="WT2" s="163"/>
      <c r="WU2" s="163"/>
      <c r="WV2" s="163"/>
      <c r="WW2" s="163"/>
      <c r="WX2" s="163"/>
      <c r="WY2" s="163"/>
      <c r="WZ2" s="163"/>
      <c r="XA2" s="163"/>
      <c r="XB2" s="163"/>
      <c r="XC2" s="163"/>
      <c r="XD2" s="163"/>
      <c r="XE2" s="163"/>
      <c r="XF2" s="163"/>
      <c r="XG2" s="163"/>
      <c r="XH2" s="163"/>
      <c r="XI2" s="163"/>
      <c r="XJ2" s="163"/>
      <c r="XK2" s="163"/>
      <c r="XL2" s="163"/>
      <c r="XM2" s="163"/>
      <c r="XN2" s="163"/>
      <c r="XO2" s="163"/>
      <c r="XP2" s="163"/>
      <c r="XQ2" s="163"/>
      <c r="XR2" s="163"/>
      <c r="XS2" s="163"/>
      <c r="XT2" s="163"/>
      <c r="XU2" s="163"/>
      <c r="XV2" s="163"/>
      <c r="XW2" s="163"/>
      <c r="XX2" s="163"/>
      <c r="XY2" s="163"/>
      <c r="XZ2" s="163"/>
      <c r="YA2" s="163"/>
      <c r="YB2" s="163"/>
      <c r="YC2" s="163"/>
      <c r="YD2" s="163"/>
      <c r="YE2" s="163"/>
      <c r="YF2" s="163"/>
      <c r="YG2" s="163"/>
      <c r="YH2" s="163"/>
      <c r="YI2" s="163"/>
      <c r="YJ2" s="163"/>
      <c r="YK2" s="163"/>
      <c r="YL2" s="163"/>
      <c r="YM2" s="163"/>
      <c r="YN2" s="163"/>
      <c r="YO2" s="163"/>
      <c r="YP2" s="163"/>
      <c r="YQ2" s="163"/>
      <c r="YR2" s="163"/>
      <c r="YS2" s="163"/>
      <c r="YT2" s="163"/>
      <c r="YU2" s="163"/>
      <c r="YV2" s="163"/>
      <c r="YW2" s="163"/>
      <c r="YX2" s="163"/>
      <c r="YY2" s="163"/>
      <c r="YZ2" s="163"/>
      <c r="ZA2" s="163"/>
      <c r="ZB2" s="163"/>
      <c r="ZC2" s="163"/>
      <c r="ZD2" s="163"/>
      <c r="ZE2" s="163"/>
      <c r="ZF2" s="163"/>
      <c r="ZG2" s="163"/>
      <c r="ZH2" s="163"/>
      <c r="ZI2" s="163"/>
      <c r="ZJ2" s="163"/>
      <c r="ZK2" s="163"/>
      <c r="ZL2" s="163"/>
      <c r="ZM2" s="163"/>
      <c r="ZN2" s="163"/>
      <c r="ZO2" s="163"/>
      <c r="ZP2" s="163"/>
      <c r="ZQ2" s="163"/>
      <c r="ZR2" s="163"/>
      <c r="ZS2" s="163"/>
      <c r="ZT2" s="163"/>
      <c r="ZU2" s="163"/>
      <c r="ZV2" s="163"/>
      <c r="ZW2" s="163"/>
      <c r="ZX2" s="163"/>
      <c r="ZY2" s="163"/>
      <c r="ZZ2" s="163"/>
      <c r="AAA2" s="163"/>
      <c r="AAB2" s="163"/>
      <c r="AAC2" s="163"/>
      <c r="AAD2" s="163"/>
      <c r="AAE2" s="163"/>
      <c r="AAF2" s="163"/>
      <c r="AAG2" s="163"/>
      <c r="AAH2" s="163"/>
      <c r="AAI2" s="163"/>
      <c r="AAJ2" s="163"/>
      <c r="AAK2" s="163"/>
      <c r="AAL2" s="163"/>
      <c r="AAM2" s="163"/>
      <c r="AAN2" s="163"/>
      <c r="AAO2" s="163"/>
      <c r="AAP2" s="163"/>
      <c r="AAQ2" s="163"/>
      <c r="AAR2" s="163"/>
      <c r="AAS2" s="163"/>
      <c r="AAT2" s="163"/>
      <c r="AAU2" s="163"/>
      <c r="AAV2" s="163"/>
      <c r="AAW2" s="163"/>
      <c r="AAX2" s="163"/>
      <c r="AAY2" s="163"/>
      <c r="AAZ2" s="163"/>
      <c r="ABA2" s="163"/>
      <c r="ABB2" s="163"/>
      <c r="ABC2" s="163"/>
      <c r="ABD2" s="163"/>
      <c r="ABE2" s="163"/>
      <c r="ABF2" s="163"/>
      <c r="ABG2" s="163"/>
      <c r="ABH2" s="163"/>
      <c r="ABI2" s="163"/>
      <c r="ABJ2" s="163"/>
      <c r="ABK2" s="163"/>
      <c r="ABL2" s="163"/>
      <c r="ABM2" s="163"/>
      <c r="ABN2" s="163"/>
      <c r="ABO2" s="163"/>
      <c r="ABP2" s="163"/>
      <c r="ABQ2" s="163"/>
      <c r="ABR2" s="163"/>
      <c r="ABS2" s="163"/>
      <c r="ABT2" s="163"/>
      <c r="ABU2" s="163"/>
      <c r="ABV2" s="163"/>
      <c r="ABW2" s="163"/>
      <c r="ABX2" s="163"/>
      <c r="ABY2" s="163"/>
      <c r="ABZ2" s="163"/>
      <c r="ACA2" s="163"/>
      <c r="ACB2" s="163"/>
      <c r="ACC2" s="163"/>
      <c r="ACD2" s="163"/>
      <c r="ACE2" s="163"/>
      <c r="ACF2" s="163"/>
      <c r="ACG2" s="163"/>
      <c r="ACH2" s="163"/>
      <c r="ACI2" s="163"/>
      <c r="ACJ2" s="163"/>
      <c r="ACK2" s="163"/>
      <c r="ACL2" s="163"/>
      <c r="ACM2" s="163"/>
      <c r="ACN2" s="163"/>
      <c r="ACO2" s="163"/>
      <c r="ACP2" s="163"/>
      <c r="ACQ2" s="163"/>
      <c r="ACR2" s="163"/>
      <c r="ACS2" s="163"/>
      <c r="ACT2" s="163"/>
      <c r="ACU2" s="163"/>
      <c r="ACV2" s="163"/>
      <c r="ACW2" s="163"/>
      <c r="ACX2" s="163"/>
      <c r="ACY2" s="163"/>
      <c r="ACZ2" s="163"/>
      <c r="ADA2" s="163"/>
      <c r="ADB2" s="163"/>
      <c r="ADC2" s="163"/>
      <c r="ADD2" s="163"/>
      <c r="ADE2" s="163"/>
      <c r="ADF2" s="163"/>
      <c r="ADG2" s="163"/>
      <c r="ADH2" s="163"/>
      <c r="ADI2" s="163"/>
      <c r="ADJ2" s="163"/>
      <c r="ADK2" s="163"/>
      <c r="ADL2" s="163"/>
      <c r="ADM2" s="163"/>
      <c r="ADN2" s="163"/>
      <c r="ADO2" s="163"/>
      <c r="ADP2" s="163"/>
      <c r="ADQ2" s="163"/>
      <c r="ADR2" s="163"/>
      <c r="ADS2" s="163"/>
      <c r="ADT2" s="163"/>
      <c r="ADU2" s="163"/>
      <c r="ADV2" s="163"/>
      <c r="ADW2" s="163"/>
      <c r="ADX2" s="163"/>
      <c r="ADY2" s="163"/>
      <c r="ADZ2" s="163"/>
      <c r="AEA2" s="163"/>
      <c r="AEB2" s="163"/>
      <c r="AEC2" s="163"/>
      <c r="AED2" s="163"/>
      <c r="AEE2" s="163"/>
      <c r="AEF2" s="163"/>
      <c r="AEG2" s="163"/>
      <c r="AEH2" s="163"/>
      <c r="AEI2" s="163"/>
      <c r="AEJ2" s="163"/>
      <c r="AEK2" s="163"/>
      <c r="AEL2" s="163"/>
      <c r="AEM2" s="163"/>
      <c r="AEN2" s="163"/>
      <c r="AEO2" s="163"/>
      <c r="AEP2" s="163"/>
      <c r="AEQ2" s="163"/>
      <c r="AER2" s="163"/>
      <c r="AES2" s="163"/>
      <c r="AET2" s="163"/>
      <c r="AEU2" s="163"/>
      <c r="AEV2" s="163"/>
      <c r="AEW2" s="163"/>
      <c r="AEX2" s="163"/>
      <c r="AEY2" s="163"/>
      <c r="AEZ2" s="163"/>
      <c r="AFA2" s="163"/>
      <c r="AFB2" s="163"/>
      <c r="AFC2" s="163"/>
      <c r="AFD2" s="163"/>
      <c r="AFE2" s="163"/>
      <c r="AFF2" s="163"/>
      <c r="AFG2" s="163"/>
      <c r="AFH2" s="163"/>
      <c r="AFI2" s="163"/>
      <c r="AFJ2" s="163"/>
      <c r="AFK2" s="163"/>
      <c r="AFL2" s="163"/>
      <c r="AFM2" s="163"/>
      <c r="AFN2" s="163"/>
      <c r="AFO2" s="163"/>
      <c r="AFP2" s="163"/>
      <c r="AFQ2" s="163"/>
      <c r="AFR2" s="163"/>
      <c r="AFS2" s="163"/>
      <c r="AFT2" s="163"/>
      <c r="AFU2" s="163"/>
      <c r="AFV2" s="163"/>
      <c r="AFW2" s="163"/>
      <c r="AFX2" s="163"/>
      <c r="AFY2" s="163"/>
      <c r="AFZ2" s="163"/>
      <c r="AGA2" s="163"/>
      <c r="AGB2" s="163"/>
      <c r="AGC2" s="163"/>
      <c r="AGD2" s="163"/>
      <c r="AGE2" s="163"/>
      <c r="AGF2" s="163"/>
      <c r="AGG2" s="163"/>
      <c r="AGH2" s="163"/>
      <c r="AGI2" s="163"/>
      <c r="AGJ2" s="163"/>
      <c r="AGK2" s="163"/>
      <c r="AGL2" s="163"/>
      <c r="AGM2" s="163"/>
      <c r="AGN2" s="163"/>
      <c r="AGO2" s="163"/>
      <c r="AGP2" s="163"/>
      <c r="AGQ2" s="163"/>
      <c r="AGR2" s="163"/>
      <c r="AGS2" s="163"/>
      <c r="AGT2" s="163"/>
      <c r="AGU2" s="163"/>
      <c r="AGV2" s="163"/>
      <c r="AGW2" s="163"/>
      <c r="AGX2" s="163"/>
      <c r="AGY2" s="163"/>
      <c r="AGZ2" s="163"/>
      <c r="AHA2" s="163"/>
      <c r="AHB2" s="163"/>
      <c r="AHC2" s="163"/>
      <c r="AHD2" s="163"/>
      <c r="AHE2" s="163"/>
      <c r="AHF2" s="163"/>
      <c r="AHG2" s="163"/>
      <c r="AHH2" s="163"/>
      <c r="AHI2" s="163"/>
      <c r="AHJ2" s="163"/>
      <c r="AHK2" s="163"/>
      <c r="AHL2" s="163"/>
      <c r="AHM2" s="163"/>
      <c r="AHN2" s="163"/>
      <c r="AHO2" s="163"/>
      <c r="AHP2" s="163"/>
      <c r="AHQ2" s="163"/>
      <c r="AHR2" s="163"/>
      <c r="AHS2" s="163"/>
      <c r="AHT2" s="163"/>
      <c r="AHU2" s="163"/>
      <c r="AHV2" s="163"/>
      <c r="AHW2" s="163"/>
      <c r="AHX2" s="163"/>
      <c r="AHY2" s="163"/>
      <c r="AHZ2" s="163"/>
      <c r="AIA2" s="163"/>
      <c r="AIB2" s="163"/>
      <c r="AIC2" s="163"/>
      <c r="AID2" s="163"/>
      <c r="AIE2" s="163"/>
      <c r="AIF2" s="163"/>
      <c r="AIG2" s="163"/>
      <c r="AIH2" s="163"/>
      <c r="AII2" s="163"/>
      <c r="AIJ2" s="163"/>
      <c r="AIK2" s="163"/>
      <c r="AIL2" s="163"/>
      <c r="AIM2" s="163"/>
      <c r="AIN2" s="163"/>
      <c r="AIO2" s="163"/>
      <c r="AIP2" s="163"/>
      <c r="AIQ2" s="163"/>
      <c r="AIR2" s="163"/>
      <c r="AIS2" s="163"/>
      <c r="AIT2" s="163"/>
      <c r="AIU2" s="163"/>
      <c r="AIV2" s="163"/>
      <c r="AIW2" s="163"/>
      <c r="AIX2" s="163"/>
      <c r="AIY2" s="163"/>
      <c r="AIZ2" s="163"/>
      <c r="AJA2" s="163"/>
      <c r="AJB2" s="163"/>
      <c r="AJC2" s="163"/>
      <c r="AJD2" s="163"/>
      <c r="AJE2" s="163"/>
      <c r="AJF2" s="163"/>
      <c r="AJG2" s="163"/>
      <c r="AJH2" s="163"/>
      <c r="AJI2" s="163"/>
      <c r="AJJ2" s="163"/>
      <c r="AJK2" s="163"/>
      <c r="AJL2" s="163"/>
      <c r="AJM2" s="163"/>
      <c r="AJN2" s="163"/>
      <c r="AJO2" s="163"/>
      <c r="AJP2" s="163"/>
      <c r="AJQ2" s="163"/>
      <c r="AJR2" s="163"/>
      <c r="AJS2" s="163"/>
      <c r="AJT2" s="163"/>
      <c r="AJU2" s="163"/>
      <c r="AJV2" s="163"/>
      <c r="AJW2" s="163"/>
      <c r="AJX2" s="163"/>
      <c r="AJY2" s="163"/>
      <c r="AJZ2" s="163"/>
      <c r="AKA2" s="163"/>
      <c r="AKB2" s="163"/>
      <c r="AKC2" s="163"/>
      <c r="AKD2" s="163"/>
      <c r="AKE2" s="163"/>
      <c r="AKF2" s="163"/>
      <c r="AKG2" s="163"/>
      <c r="AKH2" s="163"/>
      <c r="AKI2" s="163"/>
      <c r="AKJ2" s="163"/>
      <c r="AKK2" s="163"/>
      <c r="AKL2" s="163"/>
      <c r="AKM2" s="163"/>
      <c r="AKN2" s="163"/>
      <c r="AKO2" s="163"/>
      <c r="AKP2" s="163"/>
      <c r="AKQ2" s="163"/>
      <c r="AKR2" s="163"/>
      <c r="AKS2" s="163"/>
      <c r="AKT2" s="163"/>
      <c r="AKU2" s="163"/>
      <c r="AKV2" s="163"/>
      <c r="AKW2" s="163"/>
      <c r="AKX2" s="163"/>
      <c r="AKY2" s="163"/>
      <c r="AKZ2" s="163"/>
      <c r="ALA2" s="163"/>
      <c r="ALB2" s="163"/>
      <c r="ALC2" s="163"/>
      <c r="ALD2" s="163"/>
      <c r="ALE2" s="163"/>
      <c r="ALF2" s="163"/>
      <c r="ALG2" s="163"/>
      <c r="ALH2" s="163"/>
      <c r="ALI2" s="163"/>
      <c r="ALJ2" s="163"/>
      <c r="ALK2" s="163"/>
      <c r="ALL2" s="163"/>
      <c r="ALM2" s="163"/>
      <c r="ALN2" s="163"/>
      <c r="ALO2" s="163"/>
      <c r="ALP2" s="163"/>
      <c r="ALQ2" s="163"/>
      <c r="ALR2" s="163"/>
      <c r="ALS2" s="163"/>
      <c r="ALT2" s="163"/>
      <c r="ALU2" s="163"/>
      <c r="ALV2" s="163"/>
      <c r="ALW2" s="163"/>
      <c r="ALX2" s="163"/>
      <c r="ALY2" s="163"/>
      <c r="ALZ2" s="163"/>
      <c r="AMA2" s="163"/>
      <c r="AMB2" s="163"/>
      <c r="AMC2" s="163"/>
      <c r="AMD2" s="163"/>
      <c r="AME2" s="163"/>
      <c r="AMF2" s="163"/>
      <c r="AMG2" s="163"/>
      <c r="AMH2" s="163"/>
      <c r="AMI2" s="163"/>
      <c r="AMJ2" s="163"/>
      <c r="AMK2" s="163"/>
    </row>
    <row r="3" spans="1:1025" s="164" customFormat="1">
      <c r="A3" s="165" t="s">
        <v>96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  <c r="IW3" s="163"/>
      <c r="IX3" s="163"/>
      <c r="IY3" s="163"/>
      <c r="IZ3" s="163"/>
      <c r="JA3" s="163"/>
      <c r="JB3" s="163"/>
      <c r="JC3" s="163"/>
      <c r="JD3" s="163"/>
      <c r="JE3" s="163"/>
      <c r="JF3" s="163"/>
      <c r="JG3" s="163"/>
      <c r="JH3" s="163"/>
      <c r="JI3" s="163"/>
      <c r="JJ3" s="163"/>
      <c r="JK3" s="163"/>
      <c r="JL3" s="163"/>
      <c r="JM3" s="163"/>
      <c r="JN3" s="163"/>
      <c r="JO3" s="163"/>
      <c r="JP3" s="163"/>
      <c r="JQ3" s="163"/>
      <c r="JR3" s="163"/>
      <c r="JS3" s="163"/>
      <c r="JT3" s="163"/>
      <c r="JU3" s="163"/>
      <c r="JV3" s="163"/>
      <c r="JW3" s="163"/>
      <c r="JX3" s="163"/>
      <c r="JY3" s="163"/>
      <c r="JZ3" s="163"/>
      <c r="KA3" s="163"/>
      <c r="KB3" s="163"/>
      <c r="KC3" s="163"/>
      <c r="KD3" s="163"/>
      <c r="KE3" s="163"/>
      <c r="KF3" s="163"/>
      <c r="KG3" s="163"/>
      <c r="KH3" s="163"/>
      <c r="KI3" s="163"/>
      <c r="KJ3" s="163"/>
      <c r="KK3" s="163"/>
      <c r="KL3" s="163"/>
      <c r="KM3" s="163"/>
      <c r="KN3" s="163"/>
      <c r="KO3" s="163"/>
      <c r="KP3" s="163"/>
      <c r="KQ3" s="163"/>
      <c r="KR3" s="163"/>
      <c r="KS3" s="163"/>
      <c r="KT3" s="163"/>
      <c r="KU3" s="163"/>
      <c r="KV3" s="163"/>
      <c r="KW3" s="163"/>
      <c r="KX3" s="163"/>
      <c r="KY3" s="163"/>
      <c r="KZ3" s="163"/>
      <c r="LA3" s="163"/>
      <c r="LB3" s="163"/>
      <c r="LC3" s="163"/>
      <c r="LD3" s="163"/>
      <c r="LE3" s="163"/>
      <c r="LF3" s="163"/>
      <c r="LG3" s="163"/>
      <c r="LH3" s="163"/>
      <c r="LI3" s="163"/>
      <c r="LJ3" s="163"/>
      <c r="LK3" s="163"/>
      <c r="LL3" s="163"/>
      <c r="LM3" s="163"/>
      <c r="LN3" s="163"/>
      <c r="LO3" s="163"/>
      <c r="LP3" s="163"/>
      <c r="LQ3" s="163"/>
      <c r="LR3" s="163"/>
      <c r="LS3" s="163"/>
      <c r="LT3" s="163"/>
      <c r="LU3" s="163"/>
      <c r="LV3" s="163"/>
      <c r="LW3" s="163"/>
      <c r="LX3" s="163"/>
      <c r="LY3" s="163"/>
      <c r="LZ3" s="163"/>
      <c r="MA3" s="163"/>
      <c r="MB3" s="163"/>
      <c r="MC3" s="163"/>
      <c r="MD3" s="163"/>
      <c r="ME3" s="163"/>
      <c r="MF3" s="163"/>
      <c r="MG3" s="163"/>
      <c r="MH3" s="163"/>
      <c r="MI3" s="163"/>
      <c r="MJ3" s="163"/>
      <c r="MK3" s="163"/>
      <c r="ML3" s="163"/>
      <c r="MM3" s="163"/>
      <c r="MN3" s="163"/>
      <c r="MO3" s="163"/>
      <c r="MP3" s="163"/>
      <c r="MQ3" s="163"/>
      <c r="MR3" s="163"/>
      <c r="MS3" s="163"/>
      <c r="MT3" s="163"/>
      <c r="MU3" s="163"/>
      <c r="MV3" s="163"/>
      <c r="MW3" s="163"/>
      <c r="MX3" s="163"/>
      <c r="MY3" s="163"/>
      <c r="MZ3" s="163"/>
      <c r="NA3" s="163"/>
      <c r="NB3" s="163"/>
      <c r="NC3" s="163"/>
      <c r="ND3" s="163"/>
      <c r="NE3" s="163"/>
      <c r="NF3" s="163"/>
      <c r="NG3" s="163"/>
      <c r="NH3" s="163"/>
      <c r="NI3" s="163"/>
      <c r="NJ3" s="163"/>
      <c r="NK3" s="163"/>
      <c r="NL3" s="163"/>
      <c r="NM3" s="163"/>
      <c r="NN3" s="163"/>
      <c r="NO3" s="163"/>
      <c r="NP3" s="163"/>
      <c r="NQ3" s="163"/>
      <c r="NR3" s="163"/>
      <c r="NS3" s="163"/>
      <c r="NT3" s="163"/>
      <c r="NU3" s="163"/>
      <c r="NV3" s="163"/>
      <c r="NW3" s="163"/>
      <c r="NX3" s="163"/>
      <c r="NY3" s="163"/>
      <c r="NZ3" s="163"/>
      <c r="OA3" s="163"/>
      <c r="OB3" s="163"/>
      <c r="OC3" s="163"/>
      <c r="OD3" s="163"/>
      <c r="OE3" s="163"/>
      <c r="OF3" s="163"/>
      <c r="OG3" s="163"/>
      <c r="OH3" s="163"/>
      <c r="OI3" s="163"/>
      <c r="OJ3" s="163"/>
      <c r="OK3" s="163"/>
      <c r="OL3" s="163"/>
      <c r="OM3" s="163"/>
      <c r="ON3" s="163"/>
      <c r="OO3" s="163"/>
      <c r="OP3" s="163"/>
      <c r="OQ3" s="163"/>
      <c r="OR3" s="163"/>
      <c r="OS3" s="163"/>
      <c r="OT3" s="163"/>
      <c r="OU3" s="163"/>
      <c r="OV3" s="163"/>
      <c r="OW3" s="163"/>
      <c r="OX3" s="163"/>
      <c r="OY3" s="163"/>
      <c r="OZ3" s="163"/>
      <c r="PA3" s="163"/>
      <c r="PB3" s="163"/>
      <c r="PC3" s="163"/>
      <c r="PD3" s="163"/>
      <c r="PE3" s="163"/>
      <c r="PF3" s="163"/>
      <c r="PG3" s="163"/>
      <c r="PH3" s="163"/>
      <c r="PI3" s="163"/>
      <c r="PJ3" s="163"/>
      <c r="PK3" s="163"/>
      <c r="PL3" s="163"/>
      <c r="PM3" s="163"/>
      <c r="PN3" s="163"/>
      <c r="PO3" s="163"/>
      <c r="PP3" s="163"/>
      <c r="PQ3" s="163"/>
      <c r="PR3" s="163"/>
      <c r="PS3" s="163"/>
      <c r="PT3" s="163"/>
      <c r="PU3" s="163"/>
      <c r="PV3" s="163"/>
      <c r="PW3" s="163"/>
      <c r="PX3" s="163"/>
      <c r="PY3" s="163"/>
      <c r="PZ3" s="163"/>
      <c r="QA3" s="163"/>
      <c r="QB3" s="163"/>
      <c r="QC3" s="163"/>
      <c r="QD3" s="163"/>
      <c r="QE3" s="163"/>
      <c r="QF3" s="163"/>
      <c r="QG3" s="163"/>
      <c r="QH3" s="163"/>
      <c r="QI3" s="163"/>
      <c r="QJ3" s="163"/>
      <c r="QK3" s="163"/>
      <c r="QL3" s="163"/>
      <c r="QM3" s="163"/>
      <c r="QN3" s="163"/>
      <c r="QO3" s="163"/>
      <c r="QP3" s="163"/>
      <c r="QQ3" s="163"/>
      <c r="QR3" s="163"/>
      <c r="QS3" s="163"/>
      <c r="QT3" s="163"/>
      <c r="QU3" s="163"/>
      <c r="QV3" s="163"/>
      <c r="QW3" s="163"/>
      <c r="QX3" s="163"/>
      <c r="QY3" s="163"/>
      <c r="QZ3" s="163"/>
      <c r="RA3" s="163"/>
      <c r="RB3" s="163"/>
      <c r="RC3" s="163"/>
      <c r="RD3" s="163"/>
      <c r="RE3" s="163"/>
      <c r="RF3" s="163"/>
      <c r="RG3" s="163"/>
      <c r="RH3" s="163"/>
      <c r="RI3" s="163"/>
      <c r="RJ3" s="163"/>
      <c r="RK3" s="163"/>
      <c r="RL3" s="163"/>
      <c r="RM3" s="163"/>
      <c r="RN3" s="163"/>
      <c r="RO3" s="163"/>
      <c r="RP3" s="163"/>
      <c r="RQ3" s="163"/>
      <c r="RR3" s="163"/>
      <c r="RS3" s="163"/>
      <c r="RT3" s="163"/>
      <c r="RU3" s="163"/>
      <c r="RV3" s="163"/>
      <c r="RW3" s="163"/>
      <c r="RX3" s="163"/>
      <c r="RY3" s="163"/>
      <c r="RZ3" s="163"/>
      <c r="SA3" s="163"/>
      <c r="SB3" s="163"/>
      <c r="SC3" s="163"/>
      <c r="SD3" s="163"/>
      <c r="SE3" s="163"/>
      <c r="SF3" s="163"/>
      <c r="SG3" s="163"/>
      <c r="SH3" s="163"/>
      <c r="SI3" s="163"/>
      <c r="SJ3" s="163"/>
      <c r="SK3" s="163"/>
      <c r="SL3" s="163"/>
      <c r="SM3" s="163"/>
      <c r="SN3" s="163"/>
      <c r="SO3" s="163"/>
      <c r="SP3" s="163"/>
      <c r="SQ3" s="163"/>
      <c r="SR3" s="163"/>
      <c r="SS3" s="163"/>
      <c r="ST3" s="163"/>
      <c r="SU3" s="163"/>
      <c r="SV3" s="163"/>
      <c r="SW3" s="163"/>
      <c r="SX3" s="163"/>
      <c r="SY3" s="163"/>
      <c r="SZ3" s="163"/>
      <c r="TA3" s="163"/>
      <c r="TB3" s="163"/>
      <c r="TC3" s="163"/>
      <c r="TD3" s="163"/>
      <c r="TE3" s="163"/>
      <c r="TF3" s="163"/>
      <c r="TG3" s="163"/>
      <c r="TH3" s="163"/>
      <c r="TI3" s="163"/>
      <c r="TJ3" s="163"/>
      <c r="TK3" s="163"/>
      <c r="TL3" s="163"/>
      <c r="TM3" s="163"/>
      <c r="TN3" s="163"/>
      <c r="TO3" s="163"/>
      <c r="TP3" s="163"/>
      <c r="TQ3" s="163"/>
      <c r="TR3" s="163"/>
      <c r="TS3" s="163"/>
      <c r="TT3" s="163"/>
      <c r="TU3" s="163"/>
      <c r="TV3" s="163"/>
      <c r="TW3" s="163"/>
      <c r="TX3" s="163"/>
      <c r="TY3" s="163"/>
      <c r="TZ3" s="163"/>
      <c r="UA3" s="163"/>
      <c r="UB3" s="163"/>
      <c r="UC3" s="163"/>
      <c r="UD3" s="163"/>
      <c r="UE3" s="163"/>
      <c r="UF3" s="163"/>
      <c r="UG3" s="163"/>
      <c r="UH3" s="163"/>
      <c r="UI3" s="163"/>
      <c r="UJ3" s="163"/>
      <c r="UK3" s="163"/>
      <c r="UL3" s="163"/>
      <c r="UM3" s="163"/>
      <c r="UN3" s="163"/>
      <c r="UO3" s="163"/>
      <c r="UP3" s="163"/>
      <c r="UQ3" s="163"/>
      <c r="UR3" s="163"/>
      <c r="US3" s="163"/>
      <c r="UT3" s="163"/>
      <c r="UU3" s="163"/>
      <c r="UV3" s="163"/>
      <c r="UW3" s="163"/>
      <c r="UX3" s="163"/>
      <c r="UY3" s="163"/>
      <c r="UZ3" s="163"/>
      <c r="VA3" s="163"/>
      <c r="VB3" s="163"/>
      <c r="VC3" s="163"/>
      <c r="VD3" s="163"/>
      <c r="VE3" s="163"/>
      <c r="VF3" s="163"/>
      <c r="VG3" s="163"/>
      <c r="VH3" s="163"/>
      <c r="VI3" s="163"/>
      <c r="VJ3" s="163"/>
      <c r="VK3" s="163"/>
      <c r="VL3" s="163"/>
      <c r="VM3" s="163"/>
      <c r="VN3" s="163"/>
      <c r="VO3" s="163"/>
      <c r="VP3" s="163"/>
      <c r="VQ3" s="163"/>
      <c r="VR3" s="163"/>
      <c r="VS3" s="163"/>
      <c r="VT3" s="163"/>
      <c r="VU3" s="163"/>
      <c r="VV3" s="163"/>
      <c r="VW3" s="163"/>
      <c r="VX3" s="163"/>
      <c r="VY3" s="163"/>
      <c r="VZ3" s="163"/>
      <c r="WA3" s="163"/>
      <c r="WB3" s="163"/>
      <c r="WC3" s="163"/>
      <c r="WD3" s="163"/>
      <c r="WE3" s="163"/>
      <c r="WF3" s="163"/>
      <c r="WG3" s="163"/>
      <c r="WH3" s="163"/>
      <c r="WI3" s="163"/>
      <c r="WJ3" s="163"/>
      <c r="WK3" s="163"/>
      <c r="WL3" s="163"/>
      <c r="WM3" s="163"/>
      <c r="WN3" s="163"/>
      <c r="WO3" s="163"/>
      <c r="WP3" s="163"/>
      <c r="WQ3" s="163"/>
      <c r="WR3" s="163"/>
      <c r="WS3" s="163"/>
      <c r="WT3" s="163"/>
      <c r="WU3" s="163"/>
      <c r="WV3" s="163"/>
      <c r="WW3" s="163"/>
      <c r="WX3" s="163"/>
      <c r="WY3" s="163"/>
      <c r="WZ3" s="163"/>
      <c r="XA3" s="163"/>
      <c r="XB3" s="163"/>
      <c r="XC3" s="163"/>
      <c r="XD3" s="163"/>
      <c r="XE3" s="163"/>
      <c r="XF3" s="163"/>
      <c r="XG3" s="163"/>
      <c r="XH3" s="163"/>
      <c r="XI3" s="163"/>
      <c r="XJ3" s="163"/>
      <c r="XK3" s="163"/>
      <c r="XL3" s="163"/>
      <c r="XM3" s="163"/>
      <c r="XN3" s="163"/>
      <c r="XO3" s="163"/>
      <c r="XP3" s="163"/>
      <c r="XQ3" s="163"/>
      <c r="XR3" s="163"/>
      <c r="XS3" s="163"/>
      <c r="XT3" s="163"/>
      <c r="XU3" s="163"/>
      <c r="XV3" s="163"/>
      <c r="XW3" s="163"/>
      <c r="XX3" s="163"/>
      <c r="XY3" s="163"/>
      <c r="XZ3" s="163"/>
      <c r="YA3" s="163"/>
      <c r="YB3" s="163"/>
      <c r="YC3" s="163"/>
      <c r="YD3" s="163"/>
      <c r="YE3" s="163"/>
      <c r="YF3" s="163"/>
      <c r="YG3" s="163"/>
      <c r="YH3" s="163"/>
      <c r="YI3" s="163"/>
      <c r="YJ3" s="163"/>
      <c r="YK3" s="163"/>
      <c r="YL3" s="163"/>
      <c r="YM3" s="163"/>
      <c r="YN3" s="163"/>
      <c r="YO3" s="163"/>
      <c r="YP3" s="163"/>
      <c r="YQ3" s="163"/>
      <c r="YR3" s="163"/>
      <c r="YS3" s="163"/>
      <c r="YT3" s="163"/>
      <c r="YU3" s="163"/>
      <c r="YV3" s="163"/>
      <c r="YW3" s="163"/>
      <c r="YX3" s="163"/>
      <c r="YY3" s="163"/>
      <c r="YZ3" s="163"/>
      <c r="ZA3" s="163"/>
      <c r="ZB3" s="163"/>
      <c r="ZC3" s="163"/>
      <c r="ZD3" s="163"/>
      <c r="ZE3" s="163"/>
      <c r="ZF3" s="163"/>
      <c r="ZG3" s="163"/>
      <c r="ZH3" s="163"/>
      <c r="ZI3" s="163"/>
      <c r="ZJ3" s="163"/>
      <c r="ZK3" s="163"/>
      <c r="ZL3" s="163"/>
      <c r="ZM3" s="163"/>
      <c r="ZN3" s="163"/>
      <c r="ZO3" s="163"/>
      <c r="ZP3" s="163"/>
      <c r="ZQ3" s="163"/>
      <c r="ZR3" s="163"/>
      <c r="ZS3" s="163"/>
      <c r="ZT3" s="163"/>
      <c r="ZU3" s="163"/>
      <c r="ZV3" s="163"/>
      <c r="ZW3" s="163"/>
      <c r="ZX3" s="163"/>
      <c r="ZY3" s="163"/>
      <c r="ZZ3" s="163"/>
      <c r="AAA3" s="163"/>
      <c r="AAB3" s="163"/>
      <c r="AAC3" s="163"/>
      <c r="AAD3" s="163"/>
      <c r="AAE3" s="163"/>
      <c r="AAF3" s="163"/>
      <c r="AAG3" s="163"/>
      <c r="AAH3" s="163"/>
      <c r="AAI3" s="163"/>
      <c r="AAJ3" s="163"/>
      <c r="AAK3" s="163"/>
      <c r="AAL3" s="163"/>
      <c r="AAM3" s="163"/>
      <c r="AAN3" s="163"/>
      <c r="AAO3" s="163"/>
      <c r="AAP3" s="163"/>
      <c r="AAQ3" s="163"/>
      <c r="AAR3" s="163"/>
      <c r="AAS3" s="163"/>
      <c r="AAT3" s="163"/>
      <c r="AAU3" s="163"/>
      <c r="AAV3" s="163"/>
      <c r="AAW3" s="163"/>
      <c r="AAX3" s="163"/>
      <c r="AAY3" s="163"/>
      <c r="AAZ3" s="163"/>
      <c r="ABA3" s="163"/>
      <c r="ABB3" s="163"/>
      <c r="ABC3" s="163"/>
      <c r="ABD3" s="163"/>
      <c r="ABE3" s="163"/>
      <c r="ABF3" s="163"/>
      <c r="ABG3" s="163"/>
      <c r="ABH3" s="163"/>
      <c r="ABI3" s="163"/>
      <c r="ABJ3" s="163"/>
      <c r="ABK3" s="163"/>
      <c r="ABL3" s="163"/>
      <c r="ABM3" s="163"/>
      <c r="ABN3" s="163"/>
      <c r="ABO3" s="163"/>
      <c r="ABP3" s="163"/>
      <c r="ABQ3" s="163"/>
      <c r="ABR3" s="163"/>
      <c r="ABS3" s="163"/>
      <c r="ABT3" s="163"/>
      <c r="ABU3" s="163"/>
      <c r="ABV3" s="163"/>
      <c r="ABW3" s="163"/>
      <c r="ABX3" s="163"/>
      <c r="ABY3" s="163"/>
      <c r="ABZ3" s="163"/>
      <c r="ACA3" s="163"/>
      <c r="ACB3" s="163"/>
      <c r="ACC3" s="163"/>
      <c r="ACD3" s="163"/>
      <c r="ACE3" s="163"/>
      <c r="ACF3" s="163"/>
      <c r="ACG3" s="163"/>
      <c r="ACH3" s="163"/>
      <c r="ACI3" s="163"/>
      <c r="ACJ3" s="163"/>
      <c r="ACK3" s="163"/>
      <c r="ACL3" s="163"/>
      <c r="ACM3" s="163"/>
      <c r="ACN3" s="163"/>
      <c r="ACO3" s="163"/>
      <c r="ACP3" s="163"/>
      <c r="ACQ3" s="163"/>
      <c r="ACR3" s="163"/>
      <c r="ACS3" s="163"/>
      <c r="ACT3" s="163"/>
      <c r="ACU3" s="163"/>
      <c r="ACV3" s="163"/>
      <c r="ACW3" s="163"/>
      <c r="ACX3" s="163"/>
      <c r="ACY3" s="163"/>
      <c r="ACZ3" s="163"/>
      <c r="ADA3" s="163"/>
      <c r="ADB3" s="163"/>
      <c r="ADC3" s="163"/>
      <c r="ADD3" s="163"/>
      <c r="ADE3" s="163"/>
      <c r="ADF3" s="163"/>
      <c r="ADG3" s="163"/>
      <c r="ADH3" s="163"/>
      <c r="ADI3" s="163"/>
      <c r="ADJ3" s="163"/>
      <c r="ADK3" s="163"/>
      <c r="ADL3" s="163"/>
      <c r="ADM3" s="163"/>
      <c r="ADN3" s="163"/>
      <c r="ADO3" s="163"/>
      <c r="ADP3" s="163"/>
      <c r="ADQ3" s="163"/>
      <c r="ADR3" s="163"/>
      <c r="ADS3" s="163"/>
      <c r="ADT3" s="163"/>
      <c r="ADU3" s="163"/>
      <c r="ADV3" s="163"/>
      <c r="ADW3" s="163"/>
      <c r="ADX3" s="163"/>
      <c r="ADY3" s="163"/>
      <c r="ADZ3" s="163"/>
      <c r="AEA3" s="163"/>
      <c r="AEB3" s="163"/>
      <c r="AEC3" s="163"/>
      <c r="AED3" s="163"/>
      <c r="AEE3" s="163"/>
      <c r="AEF3" s="163"/>
      <c r="AEG3" s="163"/>
      <c r="AEH3" s="163"/>
      <c r="AEI3" s="163"/>
      <c r="AEJ3" s="163"/>
      <c r="AEK3" s="163"/>
      <c r="AEL3" s="163"/>
      <c r="AEM3" s="163"/>
      <c r="AEN3" s="163"/>
      <c r="AEO3" s="163"/>
      <c r="AEP3" s="163"/>
      <c r="AEQ3" s="163"/>
      <c r="AER3" s="163"/>
      <c r="AES3" s="163"/>
      <c r="AET3" s="163"/>
      <c r="AEU3" s="163"/>
      <c r="AEV3" s="163"/>
      <c r="AEW3" s="163"/>
      <c r="AEX3" s="163"/>
      <c r="AEY3" s="163"/>
      <c r="AEZ3" s="163"/>
      <c r="AFA3" s="163"/>
      <c r="AFB3" s="163"/>
      <c r="AFC3" s="163"/>
      <c r="AFD3" s="163"/>
      <c r="AFE3" s="163"/>
      <c r="AFF3" s="163"/>
      <c r="AFG3" s="163"/>
      <c r="AFH3" s="163"/>
      <c r="AFI3" s="163"/>
      <c r="AFJ3" s="163"/>
      <c r="AFK3" s="163"/>
      <c r="AFL3" s="163"/>
      <c r="AFM3" s="163"/>
      <c r="AFN3" s="163"/>
      <c r="AFO3" s="163"/>
      <c r="AFP3" s="163"/>
      <c r="AFQ3" s="163"/>
      <c r="AFR3" s="163"/>
      <c r="AFS3" s="163"/>
      <c r="AFT3" s="163"/>
      <c r="AFU3" s="163"/>
      <c r="AFV3" s="163"/>
      <c r="AFW3" s="163"/>
      <c r="AFX3" s="163"/>
      <c r="AFY3" s="163"/>
      <c r="AFZ3" s="163"/>
      <c r="AGA3" s="163"/>
      <c r="AGB3" s="163"/>
      <c r="AGC3" s="163"/>
      <c r="AGD3" s="163"/>
      <c r="AGE3" s="163"/>
      <c r="AGF3" s="163"/>
      <c r="AGG3" s="163"/>
      <c r="AGH3" s="163"/>
      <c r="AGI3" s="163"/>
      <c r="AGJ3" s="163"/>
      <c r="AGK3" s="163"/>
      <c r="AGL3" s="163"/>
      <c r="AGM3" s="163"/>
      <c r="AGN3" s="163"/>
      <c r="AGO3" s="163"/>
      <c r="AGP3" s="163"/>
      <c r="AGQ3" s="163"/>
      <c r="AGR3" s="163"/>
      <c r="AGS3" s="163"/>
      <c r="AGT3" s="163"/>
      <c r="AGU3" s="163"/>
      <c r="AGV3" s="163"/>
      <c r="AGW3" s="163"/>
      <c r="AGX3" s="163"/>
      <c r="AGY3" s="163"/>
      <c r="AGZ3" s="163"/>
      <c r="AHA3" s="163"/>
      <c r="AHB3" s="163"/>
      <c r="AHC3" s="163"/>
      <c r="AHD3" s="163"/>
      <c r="AHE3" s="163"/>
      <c r="AHF3" s="163"/>
      <c r="AHG3" s="163"/>
      <c r="AHH3" s="163"/>
      <c r="AHI3" s="163"/>
      <c r="AHJ3" s="163"/>
      <c r="AHK3" s="163"/>
      <c r="AHL3" s="163"/>
      <c r="AHM3" s="163"/>
      <c r="AHN3" s="163"/>
      <c r="AHO3" s="163"/>
      <c r="AHP3" s="163"/>
      <c r="AHQ3" s="163"/>
      <c r="AHR3" s="163"/>
      <c r="AHS3" s="163"/>
      <c r="AHT3" s="163"/>
      <c r="AHU3" s="163"/>
      <c r="AHV3" s="163"/>
      <c r="AHW3" s="163"/>
      <c r="AHX3" s="163"/>
      <c r="AHY3" s="163"/>
      <c r="AHZ3" s="163"/>
      <c r="AIA3" s="163"/>
      <c r="AIB3" s="163"/>
      <c r="AIC3" s="163"/>
      <c r="AID3" s="163"/>
      <c r="AIE3" s="163"/>
      <c r="AIF3" s="163"/>
      <c r="AIG3" s="163"/>
      <c r="AIH3" s="163"/>
      <c r="AII3" s="163"/>
      <c r="AIJ3" s="163"/>
      <c r="AIK3" s="163"/>
      <c r="AIL3" s="163"/>
      <c r="AIM3" s="163"/>
      <c r="AIN3" s="163"/>
      <c r="AIO3" s="163"/>
      <c r="AIP3" s="163"/>
      <c r="AIQ3" s="163"/>
      <c r="AIR3" s="163"/>
      <c r="AIS3" s="163"/>
      <c r="AIT3" s="163"/>
      <c r="AIU3" s="163"/>
      <c r="AIV3" s="163"/>
      <c r="AIW3" s="163"/>
      <c r="AIX3" s="163"/>
      <c r="AIY3" s="163"/>
      <c r="AIZ3" s="163"/>
      <c r="AJA3" s="163"/>
      <c r="AJB3" s="163"/>
      <c r="AJC3" s="163"/>
      <c r="AJD3" s="163"/>
      <c r="AJE3" s="163"/>
      <c r="AJF3" s="163"/>
      <c r="AJG3" s="163"/>
      <c r="AJH3" s="163"/>
      <c r="AJI3" s="163"/>
      <c r="AJJ3" s="163"/>
      <c r="AJK3" s="163"/>
      <c r="AJL3" s="163"/>
      <c r="AJM3" s="163"/>
      <c r="AJN3" s="163"/>
      <c r="AJO3" s="163"/>
      <c r="AJP3" s="163"/>
      <c r="AJQ3" s="163"/>
      <c r="AJR3" s="163"/>
      <c r="AJS3" s="163"/>
      <c r="AJT3" s="163"/>
      <c r="AJU3" s="163"/>
      <c r="AJV3" s="163"/>
      <c r="AJW3" s="163"/>
      <c r="AJX3" s="163"/>
      <c r="AJY3" s="163"/>
      <c r="AJZ3" s="163"/>
      <c r="AKA3" s="163"/>
      <c r="AKB3" s="163"/>
      <c r="AKC3" s="163"/>
      <c r="AKD3" s="163"/>
      <c r="AKE3" s="163"/>
      <c r="AKF3" s="163"/>
      <c r="AKG3" s="163"/>
      <c r="AKH3" s="163"/>
      <c r="AKI3" s="163"/>
      <c r="AKJ3" s="163"/>
      <c r="AKK3" s="163"/>
      <c r="AKL3" s="163"/>
      <c r="AKM3" s="163"/>
      <c r="AKN3" s="163"/>
      <c r="AKO3" s="163"/>
      <c r="AKP3" s="163"/>
      <c r="AKQ3" s="163"/>
      <c r="AKR3" s="163"/>
      <c r="AKS3" s="163"/>
      <c r="AKT3" s="163"/>
      <c r="AKU3" s="163"/>
      <c r="AKV3" s="163"/>
      <c r="AKW3" s="163"/>
      <c r="AKX3" s="163"/>
      <c r="AKY3" s="163"/>
      <c r="AKZ3" s="163"/>
      <c r="ALA3" s="163"/>
      <c r="ALB3" s="163"/>
      <c r="ALC3" s="163"/>
      <c r="ALD3" s="163"/>
      <c r="ALE3" s="163"/>
      <c r="ALF3" s="163"/>
      <c r="ALG3" s="163"/>
      <c r="ALH3" s="163"/>
      <c r="ALI3" s="163"/>
      <c r="ALJ3" s="163"/>
      <c r="ALK3" s="163"/>
      <c r="ALL3" s="163"/>
      <c r="ALM3" s="163"/>
      <c r="ALN3" s="163"/>
      <c r="ALO3" s="163"/>
      <c r="ALP3" s="163"/>
      <c r="ALQ3" s="163"/>
      <c r="ALR3" s="163"/>
      <c r="ALS3" s="163"/>
      <c r="ALT3" s="163"/>
      <c r="ALU3" s="163"/>
      <c r="ALV3" s="163"/>
      <c r="ALW3" s="163"/>
      <c r="ALX3" s="163"/>
      <c r="ALY3" s="163"/>
      <c r="ALZ3" s="163"/>
      <c r="AMA3" s="163"/>
      <c r="AMB3" s="163"/>
      <c r="AMC3" s="163"/>
      <c r="AMD3" s="163"/>
      <c r="AME3" s="163"/>
      <c r="AMF3" s="163"/>
      <c r="AMG3" s="163"/>
      <c r="AMH3" s="163"/>
      <c r="AMI3" s="163"/>
      <c r="AMJ3" s="163"/>
      <c r="AMK3" s="163"/>
    </row>
    <row r="5" spans="1:1025">
      <c r="A5" s="73" t="s">
        <v>60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>
      <c r="A6" s="30"/>
      <c r="B6" s="30" t="s">
        <v>61</v>
      </c>
      <c r="C6" s="30" t="s">
        <v>28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>
      <c r="A7" s="73"/>
      <c r="B7" s="74" t="s">
        <v>62</v>
      </c>
      <c r="C7" s="177">
        <v>10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>
      <c r="A8" s="73"/>
      <c r="C8" s="75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>
      <c r="A9" s="73"/>
      <c r="C9" s="75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>
      <c r="A10" s="73"/>
      <c r="C10" s="75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>
      <c r="A11" s="73"/>
      <c r="C11" s="75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>
      <c r="A12" s="70"/>
      <c r="B12" s="70" t="s">
        <v>63</v>
      </c>
      <c r="C12" s="93">
        <f>SUM(C7:C10)</f>
        <v>10</v>
      </c>
      <c r="D12"/>
      <c r="E12" t="s">
        <v>106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>
      <c r="A13" s="73"/>
      <c r="C13" s="75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>
      <c r="A14" s="7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>
      <c r="A15" s="30"/>
      <c r="B15" s="30" t="s">
        <v>64</v>
      </c>
      <c r="C15" s="30" t="s">
        <v>65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>
      <c r="B16" s="74" t="s">
        <v>66</v>
      </c>
      <c r="C16" s="75">
        <v>20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>
      <c r="B17" s="74" t="s">
        <v>67</v>
      </c>
      <c r="C17" s="75">
        <v>10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>
      <c r="B18" s="74" t="s">
        <v>68</v>
      </c>
      <c r="C18" s="75">
        <v>5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5">
      <c r="C19" s="7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  <row r="20" spans="1:1025">
      <c r="C20" s="7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5">
      <c r="C21" s="7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5">
      <c r="C22" s="7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5">
      <c r="C23" s="7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5">
      <c r="C24" s="75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5">
      <c r="A25" s="70"/>
      <c r="B25" s="70" t="s">
        <v>69</v>
      </c>
      <c r="C25" s="93">
        <f>SUM(C16:C23)</f>
        <v>35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5">
      <c r="C26" s="7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>
      <c r="A27" s="73"/>
      <c r="B27" s="73"/>
      <c r="C27" s="76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>
      <c r="A28" s="70"/>
      <c r="B28" s="70" t="s">
        <v>82</v>
      </c>
      <c r="C28" s="94">
        <f>C25-C12</f>
        <v>25</v>
      </c>
      <c r="E28" s="74" t="s">
        <v>109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>
      <c r="E29" s="74" t="s">
        <v>108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</row>
  </sheetData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Trip Closeout Template</vt:lpstr>
      <vt:lpstr>Itemized Trip Leader Expenses</vt:lpstr>
      <vt:lpstr>'Itemized Trip Leader Expenses'!Print_Area</vt:lpstr>
      <vt:lpstr>'Trip Closeout Template'!Print_Area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2021-06-03T21:04:40Z</cp:lastPrinted>
  <dcterms:created xsi:type="dcterms:W3CDTF">2018-10-29T01:15:29Z</dcterms:created>
  <dcterms:modified xsi:type="dcterms:W3CDTF">2022-09-01T01:32:34Z</dcterms:modified>
</cp:coreProperties>
</file>